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giuliano\Desktop\NUCLEO DI VALUTAZIONE\PERFORMANCE 2021 DA PUBBLICARE\"/>
    </mc:Choice>
  </mc:AlternateContent>
  <xr:revisionPtr revIDLastSave="0" documentId="8_{999BE5AF-1B25-4ECD-95F7-D4FFDF07E03D}" xr6:coauthVersionLast="47" xr6:coauthVersionMax="47" xr10:uidLastSave="{00000000-0000-0000-0000-000000000000}"/>
  <bookViews>
    <workbookView xWindow="-120" yWindow="-120" windowWidth="29040" windowHeight="15840" tabRatio="599" firstSheet="9" activeTab="10" xr2:uid="{00000000-000D-0000-FFFF-FFFF00000000}"/>
  </bookViews>
  <sheets>
    <sheet name="DIRIGENTI_OLD" sheetId="3" state="hidden" r:id="rId1"/>
    <sheet name="Foglio2" sheetId="2" state="hidden" r:id="rId2"/>
    <sheet name="PERFORMANCE_DIRIGENTI" sheetId="7" state="hidden" r:id="rId3"/>
    <sheet name="1.1.1 Utenze" sheetId="41" r:id="rId4"/>
    <sheet name="1.1.3 Tesoreria" sheetId="42" r:id="rId5"/>
    <sheet name="1.1.6 Riassetto societario" sheetId="43" r:id="rId6"/>
    <sheet name="1.2.1 Supporto uff. tributi" sheetId="56" r:id="rId7"/>
    <sheet name="1.2.2 Unificazione bd" sheetId="57" r:id="rId8"/>
    <sheet name="1.2.3 Canone unico" sheetId="58" r:id="rId9"/>
    <sheet name="1.2.4 Sportello virtuale" sheetId="59" r:id="rId10"/>
    <sheet name="2.2.4 PagoPA" sheetId="44" r:id="rId11"/>
    <sheet name="COL.1 Responsabili spesa" sheetId="10" r:id="rId12"/>
    <sheet name="COL.2 Certificazioni" sheetId="45" r:id="rId13"/>
    <sheet name="COL.3 PCC" sheetId="46" r:id="rId14"/>
    <sheet name="COL.4 Iva" sheetId="47" r:id="rId15"/>
    <sheet name="COL.5 Personale" sheetId="48" r:id="rId16"/>
    <sheet name="COL.6 Cassa Vincolata" sheetId="49" r:id="rId17"/>
    <sheet name="COL. 6 Rev-Provv.tributi" sheetId="54" r:id="rId18"/>
    <sheet name="COL.7 Agenti contabili" sheetId="50" r:id="rId19"/>
    <sheet name="COL.8 Archivio" sheetId="51" r:id="rId20"/>
    <sheet name="COL.9 DUP" sheetId="53" r:id="rId21"/>
    <sheet name="COL. 10-Nuova-CCP" sheetId="55" r:id="rId22"/>
    <sheet name="COL. 11-Nuova-Imu aree edificab" sheetId="67" r:id="rId23"/>
    <sheet name="COMPARTO_PO-AP" sheetId="4" state="hidden" r:id="rId24"/>
    <sheet name="CATEGORIA_D" sheetId="5" state="hidden" r:id="rId25"/>
  </sheets>
  <definedNames>
    <definedName name="_xlnm.Print_Area" localSheetId="3">'1.1.1 Utenze'!$D$8:$K$32</definedName>
    <definedName name="_xlnm.Print_Area" localSheetId="24">CATEGORIA_D!$H$6:$P$54</definedName>
    <definedName name="_xlnm.Print_Area" localSheetId="21">'COL. 10-Nuova-CCP'!$D$8:$K$34</definedName>
    <definedName name="_xlnm.Print_Area" localSheetId="22">'COL. 11-Nuova-Imu aree edificab'!$D$8:$K$34</definedName>
    <definedName name="_xlnm.Print_Area" localSheetId="17">'COL. 6 Rev-Provv.tributi'!$D$8:$K$34</definedName>
    <definedName name="_xlnm.Print_Area" localSheetId="11">'COL.1 Responsabili spesa'!$D$8:$K$34</definedName>
    <definedName name="_xlnm.Print_Area" localSheetId="12">'COL.2 Certificazioni'!$D$8:$K$34</definedName>
    <definedName name="_xlnm.Print_Area" localSheetId="13">'COL.3 PCC'!$D$8:$K$34</definedName>
    <definedName name="_xlnm.Print_Area" localSheetId="14">'COL.4 Iva'!$D$8:$K$34</definedName>
    <definedName name="_xlnm.Print_Area" localSheetId="15">'COL.5 Personale'!$D$8:$K$34</definedName>
    <definedName name="_xlnm.Print_Area" localSheetId="16">'COL.6 Cassa Vincolata'!$D$8:$K$34</definedName>
    <definedName name="_xlnm.Print_Area" localSheetId="18">'COL.7 Agenti contabili'!$D$8:$K$34</definedName>
    <definedName name="_xlnm.Print_Area" localSheetId="19">'COL.8 Archivio'!$D$8:$K$34</definedName>
    <definedName name="_xlnm.Print_Area" localSheetId="20">'COL.9 DUP'!$D$8:$K$34</definedName>
    <definedName name="_xlnm.Print_Area" localSheetId="23">'COMPARTO_PO-AP'!$H$6:$P$49</definedName>
    <definedName name="_xlnm.Print_Area" localSheetId="0">DIRIGENTI_OLD!$H$6:$P$69</definedName>
    <definedName name="_xlnm.Print_Area" localSheetId="2">PERFORMANCE_DIRIGENTI!$D$10:$K$28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67" l="1"/>
  <c r="K27" i="67"/>
  <c r="K26" i="67"/>
  <c r="K25" i="67"/>
  <c r="K24" i="67"/>
  <c r="K21" i="67"/>
  <c r="K13" i="67"/>
  <c r="K27" i="58"/>
  <c r="K28" i="58"/>
  <c r="K22" i="56"/>
  <c r="K24" i="51"/>
  <c r="K24" i="50"/>
  <c r="K24" i="10"/>
  <c r="K24" i="45"/>
  <c r="K24" i="46"/>
  <c r="K24" i="47"/>
  <c r="K28" i="59"/>
  <c r="K27" i="59"/>
  <c r="K26" i="59"/>
  <c r="K25" i="59"/>
  <c r="K24" i="59"/>
  <c r="K21" i="59"/>
  <c r="K13" i="59"/>
  <c r="K26" i="58"/>
  <c r="K25" i="58"/>
  <c r="K24" i="58"/>
  <c r="K21" i="58"/>
  <c r="K13" i="58"/>
  <c r="K28" i="57"/>
  <c r="K27" i="57"/>
  <c r="K26" i="57"/>
  <c r="K25" i="57"/>
  <c r="K24" i="57"/>
  <c r="K21" i="57"/>
  <c r="K13" i="57"/>
  <c r="K29" i="56"/>
  <c r="K28" i="56"/>
  <c r="K27" i="56"/>
  <c r="K26" i="56"/>
  <c r="K25" i="56"/>
  <c r="K13" i="56"/>
  <c r="K28" i="55"/>
  <c r="K27" i="55"/>
  <c r="K26" i="55"/>
  <c r="K25" i="55"/>
  <c r="K24" i="55"/>
  <c r="K21" i="55"/>
  <c r="K13" i="55"/>
  <c r="K28" i="54"/>
  <c r="K27" i="54"/>
  <c r="K26" i="54"/>
  <c r="K25" i="54"/>
  <c r="K24" i="54"/>
  <c r="K21" i="54"/>
  <c r="K13" i="54"/>
  <c r="K24" i="53"/>
  <c r="K29" i="67" l="1"/>
  <c r="K31" i="67" s="1"/>
  <c r="K29" i="54"/>
  <c r="K31" i="54" s="1"/>
  <c r="K29" i="57"/>
  <c r="K31" i="57" s="1"/>
  <c r="K29" i="59"/>
  <c r="K29" i="58"/>
  <c r="K31" i="58" s="1"/>
  <c r="K30" i="56"/>
  <c r="K32" i="56" s="1"/>
  <c r="K29" i="55"/>
  <c r="K31" i="55" s="1"/>
  <c r="K28" i="53"/>
  <c r="K27" i="53"/>
  <c r="K26" i="53"/>
  <c r="K25" i="53"/>
  <c r="K21" i="53"/>
  <c r="K13" i="53"/>
  <c r="K28" i="51"/>
  <c r="K27" i="51"/>
  <c r="K26" i="51"/>
  <c r="K25" i="51"/>
  <c r="K21" i="51"/>
  <c r="K13" i="51"/>
  <c r="K28" i="50"/>
  <c r="K27" i="50"/>
  <c r="K26" i="50"/>
  <c r="K25" i="50"/>
  <c r="K21" i="50"/>
  <c r="K13" i="50"/>
  <c r="K28" i="49"/>
  <c r="K27" i="49"/>
  <c r="K26" i="49"/>
  <c r="K25" i="49"/>
  <c r="K21" i="49"/>
  <c r="K13" i="49"/>
  <c r="K28" i="48"/>
  <c r="K27" i="48"/>
  <c r="K26" i="48"/>
  <c r="K25" i="48"/>
  <c r="K21" i="48"/>
  <c r="K13" i="48"/>
  <c r="K28" i="47"/>
  <c r="K27" i="47"/>
  <c r="K26" i="47"/>
  <c r="K25" i="47"/>
  <c r="K21" i="47"/>
  <c r="K13" i="47"/>
  <c r="K28" i="46"/>
  <c r="K27" i="46"/>
  <c r="K26" i="46"/>
  <c r="K25" i="46"/>
  <c r="K21" i="46"/>
  <c r="K13" i="46"/>
  <c r="K28" i="45"/>
  <c r="K27" i="45"/>
  <c r="K26" i="45"/>
  <c r="K25" i="45"/>
  <c r="K21" i="45"/>
  <c r="K13" i="45"/>
  <c r="K28" i="44"/>
  <c r="K27" i="44"/>
  <c r="K26" i="44"/>
  <c r="K25" i="44"/>
  <c r="K24" i="44"/>
  <c r="K21" i="44"/>
  <c r="K13" i="44"/>
  <c r="K28" i="43"/>
  <c r="K27" i="43"/>
  <c r="K26" i="43"/>
  <c r="K25" i="43"/>
  <c r="K24" i="43"/>
  <c r="K21" i="43"/>
  <c r="K13" i="43"/>
  <c r="K28" i="42"/>
  <c r="K27" i="42"/>
  <c r="K26" i="42"/>
  <c r="K25" i="42"/>
  <c r="K24" i="42"/>
  <c r="K21" i="42"/>
  <c r="K13" i="42"/>
  <c r="K13" i="41"/>
  <c r="K13" i="10"/>
  <c r="K29" i="43" l="1"/>
  <c r="K31" i="43" s="1"/>
  <c r="K29" i="44"/>
  <c r="K31" i="44" s="1"/>
  <c r="K29" i="46"/>
  <c r="K31" i="46" s="1"/>
  <c r="K29" i="47"/>
  <c r="K31" i="47" s="1"/>
  <c r="K29" i="48"/>
  <c r="K31" i="48" s="1"/>
  <c r="K29" i="49"/>
  <c r="K31" i="49" s="1"/>
  <c r="K29" i="50"/>
  <c r="K31" i="50" s="1"/>
  <c r="K29" i="53"/>
  <c r="K31" i="53" s="1"/>
  <c r="K29" i="51"/>
  <c r="K31" i="51" s="1"/>
  <c r="K29" i="45"/>
  <c r="K31" i="45" s="1"/>
  <c r="K29" i="42"/>
  <c r="K31" i="42" s="1"/>
  <c r="K26" i="41"/>
  <c r="K28" i="41" l="1"/>
  <c r="K27" i="41"/>
  <c r="K25" i="41"/>
  <c r="K24" i="41"/>
  <c r="K21" i="41"/>
  <c r="K29" i="41" l="1"/>
  <c r="K31" i="41" s="1"/>
  <c r="K28" i="10" l="1"/>
  <c r="K27" i="10"/>
  <c r="K26" i="10"/>
  <c r="K25" i="10"/>
  <c r="K21" i="10"/>
  <c r="H22" i="7"/>
  <c r="H23" i="7"/>
  <c r="H24" i="7"/>
  <c r="H25" i="7"/>
  <c r="H21" i="7"/>
  <c r="J19" i="7"/>
  <c r="K31" i="2"/>
  <c r="K23" i="2"/>
  <c r="H26" i="7" l="1"/>
  <c r="G28" i="7" s="1"/>
  <c r="K29" i="10"/>
  <c r="K31" i="10" s="1"/>
  <c r="F28" i="7" l="1"/>
</calcChain>
</file>

<file path=xl/sharedStrings.xml><?xml version="1.0" encoding="utf-8"?>
<sst xmlns="http://schemas.openxmlformats.org/spreadsheetml/2006/main" count="1410" uniqueCount="330">
  <si>
    <t>SETTORE</t>
  </si>
  <si>
    <t>VALUTAZIONE OBIETTIVI STRATEGICI</t>
  </si>
  <si>
    <t>OBIETTIVO</t>
  </si>
  <si>
    <t>PUNTEGGIO</t>
  </si>
  <si>
    <t>TOTALE (MAX 55)</t>
  </si>
  <si>
    <t>TOTALE</t>
  </si>
  <si>
    <t>VALUTAZIONE OBIETTIVI OPERATIVI</t>
  </si>
  <si>
    <t>VALUTAZIONE COMPORTAMENTI ORGANIZZATIVI</t>
  </si>
  <si>
    <t>PUNTEGGIO FINALE</t>
  </si>
  <si>
    <t>FASCIA</t>
  </si>
  <si>
    <t>MODELLO ESEMPLIFICATIVO DELLA SCHEDA RIEPILOGATIVA RISULTATI E COMPORTAMENTI DI P.O.</t>
  </si>
  <si>
    <t>TITOLARE POSIZIONE ORGANIZZATIVA:</t>
  </si>
  <si>
    <t>(Peso x Perc. Ragg. Ob)</t>
  </si>
  <si>
    <t>MEDIA PUNTEGGI OB. OPERATIVI E OB. STRATEGICI</t>
  </si>
  <si>
    <t>MEDIA RIPARAMETRATA DEI PUNTEGGI CONSEGUITI SU BASE 60</t>
  </si>
  <si>
    <t>SEZIONE</t>
  </si>
  <si>
    <t>TOTALE (MAX 40)</t>
  </si>
  <si>
    <t>Capacità di gestire in autonomia</t>
  </si>
  <si>
    <t>Capacità di adattamento ai cambiamenti e alle esigenze di flessibilità</t>
  </si>
  <si>
    <t>Capacità di creare un clima collaborativo</t>
  </si>
  <si>
    <t>Punteggio max. 15</t>
  </si>
  <si>
    <t>Punteggio max. 10</t>
  </si>
  <si>
    <t>TOTALE (MAX 25)</t>
  </si>
  <si>
    <t>SCHEDA DI VALUTAZIONE INDIVIDUALE AREA DIRIGENZA</t>
  </si>
  <si>
    <t>SESSIONE DI VALUTAZIONE</t>
  </si>
  <si>
    <t>NOME E COGNOME</t>
  </si>
  <si>
    <t>INCARICO</t>
  </si>
  <si>
    <t>VALUTATORE</t>
  </si>
  <si>
    <t>LEGENDA (secondo la declaratoria delle competenze)</t>
  </si>
  <si>
    <t>1 = inadeguato</t>
  </si>
  <si>
    <t>2= migliorabile</t>
  </si>
  <si>
    <t>3= accettabile/soddisfacente</t>
  </si>
  <si>
    <t>4= adeguato</t>
  </si>
  <si>
    <t>5= eccellente</t>
  </si>
  <si>
    <t>Competenze e Comportamenti</t>
  </si>
  <si>
    <t>Pesatura 20/100</t>
  </si>
  <si>
    <t>Allegato 2.a - Declaratoria comportamenti professionali ed organizzativi relativi alle qualità gestionali-relazionali previste dall’art. 4, u.c. - Dirigenti</t>
  </si>
  <si>
    <t>1. PARTECIPAZIONE ALLA VITA ORGANIZZATIVA</t>
  </si>
  <si>
    <t>partecipa consapevolmente alla pianificazione e programmazione delle linee strategiche aziendali, tenendosi costantemente informato sulle attività dell’Agenzia</t>
  </si>
  <si>
    <t>è attento a declinare i propri comportamenti professionali coerentemente agli obiettivi assegnati, nel rispetto delle fasi e dei tempi previsti</t>
  </si>
  <si>
    <t xml:space="preserve">1.3.1 stakeholder interni ed esterni di riferimento (dipendenti, utenti, fornitori, cittadini, associazioni di categoria, associazioni sindacali, associazioni di cittadini, altri enti pubblici e privati): </t>
  </si>
  <si>
    <t xml:space="preserve">il dirigente orienta le proprie azioni sulla base di una corretta interpretazione dei bisogni degli utenti e dei cittadini e, più in generale, di chiunque sia destinatario della propria attività amministrativa, </t>
  </si>
  <si>
    <t>assicurando risposte mirate ed efficienti alle esigenze degli interlocutori</t>
  </si>
  <si>
    <t>così da coinvolgerli ottenendone sostegno e collaborazione  altresì contribuendo, in tal modo, a rafforzare il senso di appartenenza all’Ente</t>
  </si>
  <si>
    <t xml:space="preserve">il dirigente sa avvalersi della collaborazione, anche informale, con gli altri enti e/o istituzioni pubbliche e private </t>
  </si>
  <si>
    <t>coinvolte nel processo di erogazione dei servizi rientranti nella propria competenza, in un’ottica di maggiore efficacia – efficienza - semplificazione dell’attività amministrativa</t>
  </si>
  <si>
    <t>il dirigente dimostra elevate disponibilità e capacità a lavorare in differenti contesti, anche in situazioni di trasversalità e di estrema urgenza</t>
  </si>
  <si>
    <t>1.1 CONTRIBUTO ALLE STRATEGIE AZIENDALI</t>
  </si>
  <si>
    <t>1.2 RISPETTO DEI REGOLAMENTI E DELLE DIRETTIVE DELL’ORGANO DI INDIRIZZO POLITICO-AMMINISTRATIVO/DIRETTORE GENERALE</t>
  </si>
  <si>
    <t>1.3 ATTITUDINI RELATIVE ALLA CAPACITÀ DI RELAZIONE</t>
  </si>
  <si>
    <t>1.4 CAPACITÀ DI RELAZIONE INTERISTITUZIONALE</t>
  </si>
  <si>
    <t>1.5 CAPACITÀ DI ADATTAMENTO E FLESSIBILITÀ</t>
  </si>
  <si>
    <t>associazioni di cittadini, altri enti pubblici e privati)</t>
  </si>
  <si>
    <t>1.3.2 colleghi:</t>
  </si>
  <si>
    <t xml:space="preserve"> il dirigente interagisce in modo aperto e costruttivo con i colleghi, sa essere autorevole e persuasivo, </t>
  </si>
  <si>
    <t>2. ATTITUDINI RELATIVE ALLA CONOSCENZA</t>
  </si>
  <si>
    <t>il dirigente coniuga rigoroso raziocinio, creatività ed innovazione al fine di individuare opportunità e criticità in situazioni complesse, risolvendole</t>
  </si>
  <si>
    <t>il dirigente acquisisce e condivide nuove conoscenze ed esperienze per dare valore all’Agenzia, contribuendo alla modernizzazione ed al miglioramento qualitativo dell’organizzazione, senza visioni egoistiche né di potere</t>
  </si>
  <si>
    <t>2.1 ATTITUDINE AL RAGIONAMENTO TECNICO</t>
  </si>
  <si>
    <t>2.2 CAPACITÀ DI APPRENDIMENTO E DIFFUSIONE DELLE CONOSCENZE ACQUISITE</t>
  </si>
  <si>
    <t>il dirigente lavora in vista di mete impegnative per l’agenzia, con spiccata tensione al conseguimento del risultato proponendo, a tal fine, opportune iniziative di sviluppo trasversali nella visione complessiva dell’Ente</t>
  </si>
  <si>
    <t>il dirigente ha iniziativa, è capace di identificare criticità, ostacoli ed opportunità, ponendo in essere strategie atte al superamento dei problemi</t>
  </si>
  <si>
    <t>il dirigente agisce con integrità, etica e coerenza, dimostra disponibilità ad agire in maniera conforme ai valori della propria organizzazione (lealtà istituzionale), comunicando le proprie opinioni in modo aperto e trasparente</t>
  </si>
  <si>
    <t>il dirigente rappresenta un riferimento professionale per i colleghi ed il personale, ai quali fornisce aiuto e disponibilità nei momenti di difficoltà</t>
  </si>
  <si>
    <t>il dirigente promuove azioni per la crescita professionale dei propri collaboratori, favorendo il loro sviluppo professionale e l’accrescimento delle loro potenzialità, stimolandone l’impegno e la partecipazione</t>
  </si>
  <si>
    <t>il dirigente usa in modo appropriato ed opportuno il potere gerarchico formale connesso al ruolo rivestito, agendo senza condizionamenti di pregiudizio e dimostrando propensione a recepire stimoli e professionalità</t>
  </si>
  <si>
    <t>il dirigente valuta in modo differenziato i propri collaboratori, valorizzandone il percorso di sviluppo professionale acquisito</t>
  </si>
  <si>
    <t>3. ATTITUDINI RELATIVE AL FARE</t>
  </si>
  <si>
    <t>3.1 ORIENTAMENTO AL RISULTATO</t>
  </si>
  <si>
    <t>3.2 CAPACITÀ DI INIZIATIVA E PROBLEM-SOLVING</t>
  </si>
  <si>
    <t>4. ATTITUDINI RELATIVE AL DIRIGERE</t>
  </si>
  <si>
    <t>4.1 CORRETTEZZA, TRASPARENZA E COERENZA</t>
  </si>
  <si>
    <t>4.2 SICUREZZA ED EQUILIBRIO</t>
  </si>
  <si>
    <t>4.3 CAPACITÀ DI MOTIVAZIONE E VALORIZZAZIONE DEL PERSONALE DIPENDENTE</t>
  </si>
  <si>
    <t>4.4 APPROPRIATEZZA DELL’UTILIZZO DEL POTERE GERARCHICO</t>
  </si>
  <si>
    <t>4.5 ATTITUDINE A FAVORIRE COLLABORAZIONE TRA IL PERSONALE DIPENDENTE</t>
  </si>
  <si>
    <t>4.6 ATTITUDINE AL RICONOSCIMENTO DEL MERITO DEL PERSONALE DIPENDENTE</t>
  </si>
  <si>
    <t>Allegato 2.b - Declaratoria comportamenti professionali ed organizzativi relativi alle attitudini professionali-relazionali previste dall’art. 10, c. 4 - Comparto</t>
  </si>
  <si>
    <t>DIPENDENTI TITOLARI DI INCARICO DI P.O./A.P.</t>
  </si>
  <si>
    <t xml:space="preserve">il dipendente identifica in modo autonomo e partecipativo i problemi di interesse del proprio Ufficio/Settore, di individuare la soluzione più </t>
  </si>
  <si>
    <t>adeguata per tali problemi e di suggerire e mettere in atto gli interventi necessari per adottare le soluzioni individuate</t>
  </si>
  <si>
    <t xml:space="preserve">il dipendente pianifica ed organizza, in una logica di efficienza ed efficacia, le diverse attività necessarie al perseguimento degli obiettivi, </t>
  </si>
  <si>
    <t>attraverso le risorse economiche ed umane assegnate, in coerenza con le indicazioni del dirigente, programmando il lavoro, i tempi e le priorità nell’esecuzione delle azioni in cui è scomposto ciascun obiettivo</t>
  </si>
  <si>
    <t xml:space="preserve">il dipendente affronta positivamente i cambiamenti nei compiti assegnati e/o nelle modalità operative, propone modalità migliori per la soluzione </t>
  </si>
  <si>
    <t>dei problemi gestionali ed organizzativi, finalizzate alla massima efficienza dei processi e dei servizi offerti</t>
  </si>
  <si>
    <t>il dipendente è fortemente motivato e determinato a perseguire gli obiettivi assegnati, lavora in vista di mete impegnative, accettando i rischi connessi al raggiungimento di obiettivi sfidanti</t>
  </si>
  <si>
    <t xml:space="preserve">il dipendente svolge il proprio lavoro assicurando un clima interpersonale sereno e stimolante. A tal fine, collabora con i colleghi, </t>
  </si>
  <si>
    <t xml:space="preserve">confrontando idee e soluzioni e pervenendo in modo corretto e tempestivo alla definizione di direttive utili al perseguimento degli obiettivi </t>
  </si>
  <si>
    <t xml:space="preserve">assegnati. Instaura rapporti positivi nel gruppo di lavoro, controllando le emozioni ed evitando azioni negative anche a fronte di provocazioni </t>
  </si>
  <si>
    <t>o di ostilità  da parte di altri, garantendo altresì una condotta congrua anche in condizioni di stress lavorativo prolungato</t>
  </si>
  <si>
    <t>il dipendente individua correttamente i bisogni e le esigenze dei destinatari dell’azione pubblica, sia interni che esterni all’Agenzia, manifestando impegno per soddisfarli adeguatamente</t>
  </si>
  <si>
    <t>3.2 DISPONIBILITÀ VERSO GLI UTENTI (MAX 5)</t>
  </si>
  <si>
    <t>3. CAPACITÀ DI CREARE UN CLIMA COLLABORATIVO</t>
  </si>
  <si>
    <t>3.1 QUALITÀ DELLE RELAZIONI INTERPERSONALI CON DIRIGENTI E COLLEGHI (MAX 5)</t>
  </si>
  <si>
    <t>2.2 TENSIONE AL RISULTATO (MAX 10)</t>
  </si>
  <si>
    <t>2. CAPACITÀ DI ADATTAMENTO AI CAMBIAMENTI ED ALLE ESIGENZE DI FLESSIBILITÀ</t>
  </si>
  <si>
    <t>2.1 CAPACITÀ DI AFFRONTARE SITUAZIONI NUOVE (MAX 5)</t>
  </si>
  <si>
    <t xml:space="preserve">1.2 CAPACITÀ DI PROGRAMMARE ED ORGANIZZARE LE PROPRIE ATTIVITÀ E QUELLE DEL GRUPPO – LEADERSHIP (MAX 10): </t>
  </si>
  <si>
    <t>1. CAPACITÀ DI GESTIRE CON AUTONOMIA</t>
  </si>
  <si>
    <t>1.1 IMPEGNO ED AFFIDABILITÀ (MAX 5)</t>
  </si>
  <si>
    <t>DIPENDENTI DI CATEGORIA “D</t>
  </si>
  <si>
    <t xml:space="preserve"> Individua, altresì, la capacità del dipendente di prefiggersi mete realistiche, agendo per perseguirle</t>
  </si>
  <si>
    <t>Indica il grado di interesse e partecipazione attiva manifestato dal dipendente nello svolgimento delle attività inerenti il proprio ruolo lavorativo.</t>
  </si>
  <si>
    <t>mostrando capacità di autogestirsi, programmando il proprio lavoro in moda da rispettare le scadenze; raramente deve essere sollecitato al rispetto della tempistica delle attività da svolgere</t>
  </si>
  <si>
    <t>indica il corretto utilizzo delle procedure e protocolli in uso</t>
  </si>
  <si>
    <t>3.1 orientamento verso il fruitore interno/esterno (max 10)</t>
  </si>
  <si>
    <t>– ove possibile e necessario – a lacune di altri; evidenzia, inoltre, la capacità di migliorare la propria prestazione lavorativa, mediante il ricorso a relazioni professionali con soggetti estranei al proprio Ufficio/Settore</t>
  </si>
  <si>
    <t>1. COMPORTAMENTI PROFESSIONALI</t>
  </si>
  <si>
    <t>1.1 COINVOLGIMENTO NEI PROCESSI DI LAVORO (MAX 10)</t>
  </si>
  <si>
    <t>1.2 IMPEGNO ED AFFIDABILITÀ (MAX 10)</t>
  </si>
  <si>
    <t>1.3 QUALITÀ DELLA PRESTAZIONE (MAX 10)</t>
  </si>
  <si>
    <t>1.4 CAPACITÀ DECISIONALI (MAX 10)</t>
  </si>
  <si>
    <t>1.5 DISPONIBILITÀ ALLA FORMAZIONE (MAX 10)</t>
  </si>
  <si>
    <t>2. COMPORTAMENTI LEGATI ALL’ORGANIZZAZIONE</t>
  </si>
  <si>
    <t>2.1 FLESSIBILITÀ OPERATIVA (MAX 10)</t>
  </si>
  <si>
    <t>2.2 COMPORTAMENTI A FRONTE DI PROCEDURE/PROTOCOLLI IN ATTO (MAX 10)</t>
  </si>
  <si>
    <t>2.3 NOVITÀ METODOLOGICHE E TECNICHE (MAX 10)</t>
  </si>
  <si>
    <t>3. COMPORTAMENTI TRASVERSALI DI RELAZIONE</t>
  </si>
  <si>
    <t>3.2 COOPERAZIONE E INTEGRAZIONE (MAX 10)</t>
  </si>
  <si>
    <t xml:space="preserve">Indica la capacità di prendere in carico l’attività lavorativa assegnata e si adopera per la sua corretta esecuzione, </t>
  </si>
  <si>
    <t>Indica la capacità di fornire un lavoro preciso, tempestivo e non lacunoso, normalmente curato in tutti i suoi aspetti</t>
  </si>
  <si>
    <t>Indica la capacità di assumere decisioni tenendo conto delle indicazioni ricevute, mostrando di possedere un adeguato livello di responsabilità</t>
  </si>
  <si>
    <t>Indica la propensione e l’interesse all’aggiornamento professionale, eventualmente proponendo percorsi formativi adeguati</t>
  </si>
  <si>
    <t>Indica la capacità e la disponibilità ad affrontare positivamente i cambiamenti nelle attività lavorative e/o nelle relative modalità applicative</t>
  </si>
  <si>
    <t>Indica la disponibilità ad applicare correttamente nuove procedure, eventualmente proponendone miglioramenti ulteriori, ai fini di una sempre maggiore efficacia e produttività individuale e di gruppo</t>
  </si>
  <si>
    <t>Indica l’impegno a perseguire i compiti assegnati mostrando attenzione sia alle esigenze organizzative interne che alle aspettative/esigenze del fruitore esterno, operando con attenzione e cortesia</t>
  </si>
  <si>
    <t xml:space="preserve">Indica la disponibilità tendenziale nei confronti dei colleghi e lo sforzo a tenere conto anche delle esigenze altrui, eventualmente sopperendo </t>
  </si>
  <si>
    <t>DIRIGENTE:</t>
  </si>
  <si>
    <t>SEZIONE A</t>
  </si>
  <si>
    <t>SEZIONE B</t>
  </si>
  <si>
    <t>Az. 1</t>
  </si>
  <si>
    <t>Az. 2</t>
  </si>
  <si>
    <t>Az. 3</t>
  </si>
  <si>
    <t>Az. 4</t>
  </si>
  <si>
    <t>Az. 5</t>
  </si>
  <si>
    <t>SEZIONE C</t>
  </si>
  <si>
    <t>SCHEDA PERFORMANCE</t>
  </si>
  <si>
    <t>PESO TOTALE AZIONI</t>
  </si>
  <si>
    <t>TOTALE PUNTEGGIO AZIONI</t>
  </si>
  <si>
    <t>Tipo Obiettivo:</t>
  </si>
  <si>
    <t>Oggetto Obiettivo:</t>
  </si>
  <si>
    <t>err</t>
  </si>
  <si>
    <t>AZIONI PROGRAMMATE PER IL RAGGIUNGIMENTO DELL'OBIETTIVO</t>
  </si>
  <si>
    <t>INDICATORE DI MISURAZIONE PREVISTO (QUALITATIVO/QUANTITATIVO)</t>
  </si>
  <si>
    <t>DATA CONSEGUIMENTO PREVISTA</t>
  </si>
  <si>
    <t>PESO ATTRIBUITO ALL'AZIONE</t>
  </si>
  <si>
    <t>PERSONALE ASSEGNATARIO</t>
  </si>
  <si>
    <t>RISULTATI RAGGIUNTI PER AZIONE</t>
  </si>
  <si>
    <t>PERCENTUALE DI COMPLETAMENTO RAGGIUNTA</t>
  </si>
  <si>
    <t>CALCOLO DEL PUNTEGGIO CONSEGUITO IN OGNI SINGOLA AZIONE (DATO DAL PRODOTTO DEL PESO ASSEGNATO ALL'AZIONE PER LA PERCENTUALE DI COMPLETAMENTO)</t>
  </si>
  <si>
    <t>PUNTEGGIO COMPLESSIVO ASSEGNATO ALLE PERFORMANCE OPERATIVE DERIVANTE DALLA SOMMA DEI PUNTEGGI CONSEGUITI NELLE SINGOLE AZIONI</t>
  </si>
  <si>
    <t>PERCENTUALE DI COMPLETAMENTO</t>
  </si>
  <si>
    <t>Peso Obiettivo 
(max 55,0):</t>
  </si>
  <si>
    <t>TARGET MISURABILE ATTESO</t>
  </si>
  <si>
    <t>PUNTEGGIO CONSEGUITO (PRODOTTO  PESO  PER PERCENTUALE DI COMPLETAMENTO)</t>
  </si>
  <si>
    <t>PERCENTUALE COMPLESSIVA DI COMPLETAMENTO</t>
  </si>
  <si>
    <t>ANNO CONSIDERATO</t>
  </si>
  <si>
    <t>PUNTEGGIO TOTALE AZIONI</t>
  </si>
  <si>
    <t xml:space="preserve">AREA </t>
  </si>
  <si>
    <t>SCHEDA OBIETTIVO PERFORMANCE INDIVIDUALE</t>
  </si>
  <si>
    <t xml:space="preserve">COLLEGATO AD OBIETTIVO DI PERFORMANCE ORGANIZZATIVA </t>
  </si>
  <si>
    <t>SI\NO</t>
  </si>
  <si>
    <t>strategicità</t>
  </si>
  <si>
    <t>rilevanza esterna</t>
  </si>
  <si>
    <t>complessità</t>
  </si>
  <si>
    <t>OBIETTIVO DI GRUPPO CON PREMIALITA'</t>
  </si>
  <si>
    <t>DESCRIZIONE</t>
  </si>
  <si>
    <t>OBIETTIVO P.T.P.C.</t>
  </si>
  <si>
    <t>SCHEDA OBIETTIVO PERFORMANCE ORGANIZZATIVA</t>
  </si>
  <si>
    <t>OBIETTIVO STRATEGICO D.U.P.</t>
  </si>
  <si>
    <t>OBIETTIVO STRATEGICO P.T.P.C.</t>
  </si>
  <si>
    <t>ARTICOLAZIONE ORGANIZZATIVA DI RIFERIMENTO</t>
  </si>
  <si>
    <t>rapporto con attività ordinaria</t>
  </si>
  <si>
    <t>ANNO</t>
  </si>
  <si>
    <t>PESATURA</t>
  </si>
  <si>
    <t>peso obiettivo</t>
  </si>
  <si>
    <t>fattore correttivo su dimensione individuale</t>
  </si>
  <si>
    <t>descrizione</t>
  </si>
  <si>
    <t>analisi scostamenti</t>
  </si>
  <si>
    <t>OBIETTIVO DI MANDATO</t>
  </si>
  <si>
    <t>MISSIONE PROGRAMMA</t>
  </si>
  <si>
    <t>CAPITOLI PEG COLLEGATI</t>
  </si>
  <si>
    <t>2021</t>
  </si>
  <si>
    <t>dott. Vincenzo Colucci</t>
  </si>
  <si>
    <t>1.1: Bilancio sano ed in equilibrio</t>
  </si>
  <si>
    <t>Razionalizzazione utenze e revisione contratti di fornitura</t>
  </si>
  <si>
    <t>Area 2</t>
  </si>
  <si>
    <t>missione 1 - programma 3</t>
  </si>
  <si>
    <t>Rizzelli - Scoccimarro</t>
  </si>
  <si>
    <t>Toraldo - Marsico</t>
  </si>
  <si>
    <t>Riduzione spesa di funzionamento</t>
  </si>
  <si>
    <t>Predisposizione atti di gara</t>
  </si>
  <si>
    <t>Marsico</t>
  </si>
  <si>
    <t>missione 1 - programma 5</t>
  </si>
  <si>
    <t>A02.2 - Servizio di tesoreria comunale</t>
  </si>
  <si>
    <t>Revisione e razionalizzazione partecipazioni ed affidamenti in house</t>
  </si>
  <si>
    <t>A02.3 - Valutazione riassetto societario</t>
  </si>
  <si>
    <t>Valutazione economico-finanziaria ipotesi di riassetto societario a seguito della liberalizzazione del mercato dell'energia</t>
  </si>
  <si>
    <t>Individuazione tipologie di entrate da far confluire nel sistema Pago.PA.</t>
  </si>
  <si>
    <t>Minutilli</t>
  </si>
  <si>
    <t>Individuazione dei centri di costo obsoleti con relativa riassegnazione ai responsabili di spesa effettivamente individuati</t>
  </si>
  <si>
    <t>Marsico - Bove</t>
  </si>
  <si>
    <t>Elaborazione completamente internalizzata delle certificazioni uniche per lavoro autonomo</t>
  </si>
  <si>
    <t>Completamento e correzione delle anagrafiche dei prestatori di lavoro autonomo</t>
  </si>
  <si>
    <t>Toraldo</t>
  </si>
  <si>
    <t>Elaborazione delle certificazioni uniche per il lavoro autonomo all'interno della procedura di contabilità</t>
  </si>
  <si>
    <t>Aggiornamento delle fatture in PCC per il 2020 e 2021, con contestuale verifica della data di scadenza dei documenti al momento dell'arrivo della fattura</t>
  </si>
  <si>
    <t>Scoccimarro - Rizzelli - Bove</t>
  </si>
  <si>
    <t>Individuazione e contestuale correzione, sia su PCC che su Hypersic, delle fatture 2020 e gennaio/febbraio 2021, aventi data di scadenza anomala</t>
  </si>
  <si>
    <t>Completa autonomia nella gestione della contabilità Iva; implementazione delle ritenute iva sulle fatture istituzionali/commerciali allo scopo di velocizzare le operazioni mensili di liquidazione periodica</t>
  </si>
  <si>
    <t>Eliminazione dalla procedura di contabilità dei codici iva obsoleti</t>
  </si>
  <si>
    <t>Sistemazione della codifica Iva per le fatturazioni dalla Repubblica di San Marino</t>
  </si>
  <si>
    <t>Riorganizzazione della gestione economica del personale</t>
  </si>
  <si>
    <t>Bove</t>
  </si>
  <si>
    <t xml:space="preserve">Riassegnazione del personale secondo il settore di effettiva appartenenza </t>
  </si>
  <si>
    <t>Riallineamento dei capitoli di spesa  tra la contabilità e l'ufficio personale con conseguente riduzione del numero di capitoli effettivamente utilizzati</t>
  </si>
  <si>
    <t>Creazione dei capitoli relativi agli assegni familiari</t>
  </si>
  <si>
    <t>Ricostruzione cassa vincolata</t>
  </si>
  <si>
    <t>Attivazione della procedura "finanziamenti" nel software di contabilità</t>
  </si>
  <si>
    <t>Minutilli - Mucelli</t>
  </si>
  <si>
    <t>Generazione automatica di mandati e reversali vincolati</t>
  </si>
  <si>
    <t>Scoccimarro - Rizzelli - Minutilli</t>
  </si>
  <si>
    <t>Generazione automatica di accertamenti e impegni vincolati</t>
  </si>
  <si>
    <t>Verifica e nomina agenti Contabili</t>
  </si>
  <si>
    <t>Ricognizione degli uffici potenzialmente intere e/o valorissati da movimentazione di denaro</t>
  </si>
  <si>
    <t xml:space="preserve">Delibera di Giunta di nomina degli Agenti Contabili </t>
  </si>
  <si>
    <t xml:space="preserve">Determinazione dirigenziale di parificazione </t>
  </si>
  <si>
    <t>Sistemazione dell'Archivio del Settore Finanziario</t>
  </si>
  <si>
    <t>Individuazione dei documenti cartacei da smaltire</t>
  </si>
  <si>
    <t>Riordino dei documenti cartacei da conservare</t>
  </si>
  <si>
    <t>Elaborazione del DUP con utilizzo del software di contabilità</t>
  </si>
  <si>
    <t>Teta</t>
  </si>
  <si>
    <t>2.2: Una burocrazia utile e dialogante</t>
  </si>
  <si>
    <t>Completamento dei percorsi di digitalizzazione e progressivo passaggio ad una gestione interamente automatizzata dei principali iter lavorativi, consentendo l’accesso telematico dei cittadini ai servizi ed alle prestazioni dell’ente</t>
  </si>
  <si>
    <t>completare il passaggio in PAGOPA della generalità delle entrate dell'ente</t>
  </si>
  <si>
    <t>A02.8 - Completare il passaggio in PAGOPA della generalità delle entrate dell'ente</t>
  </si>
  <si>
    <t>Gestione della procedura di evidenza pubblica</t>
  </si>
  <si>
    <t>Gestione della fase successiva all'aggiudicazione</t>
  </si>
  <si>
    <t>Qualitativo</t>
  </si>
  <si>
    <t>Installazione della piattaforma informatica di dialogo con PagoPa</t>
  </si>
  <si>
    <t>Collegamento delle entrate gestite tramite PagoPa e collaudo della procedura</t>
  </si>
  <si>
    <t>Quantitativo</t>
  </si>
  <si>
    <t>SI</t>
  </si>
  <si>
    <t>2.2</t>
  </si>
  <si>
    <t>Ricognizione e cancellazione fisica dei capitoli di entrata e di spesa non più movimentati</t>
  </si>
  <si>
    <t>1.1</t>
  </si>
  <si>
    <t>Trasmissione delle Certificazioni Uniche ai prestatori di lavoro autonomo a mezzo pec</t>
  </si>
  <si>
    <t>Verifica della correttezza della data di scadenza delle fatture, sia su PCC che su Hypersic, con eventuale correzione, già al momento della fase di liquidazione della fattura, del dato anomalo, per le fatture pervenute da marzo 2021 in poi</t>
  </si>
  <si>
    <t>Qualitativi</t>
  </si>
  <si>
    <t>Scoccimarro - Lapegna</t>
  </si>
  <si>
    <t>Collegamento obiettivi/azioni</t>
  </si>
  <si>
    <t>Elaborazione degli elementi di politica economica generale da inserire nellla sezione strategica</t>
  </si>
  <si>
    <t>Ricodifica dei capitoli per adattarli alla nuova struttura del piano dei conti</t>
  </si>
  <si>
    <t>Riassegnazione dei capitoli di entrata e spesa, con riduzione dei responsabili di spesa censiti in contabilità - Ricodifica dei capitoli secondo la nuova struttura del piano dei conti</t>
  </si>
  <si>
    <t>Marsico - Bove - Rizzelli - Mucelli - Scoccimarro - Minutilli</t>
  </si>
  <si>
    <t>Configurazione della procedura software in uso per l'elaborazione automatizzata dei registri Iva e delle liquidazioni periodiche</t>
  </si>
  <si>
    <t>Attività di supporto contabile all'ufficio personale e alla società esterna di elaborazione stipendi</t>
  </si>
  <si>
    <t>Regolarizzazione dei provvisori relativi alle entrate tributarie mediante utilizzo di personale dell'Ente, a seguito della cessazione dell'incarico esterno</t>
  </si>
  <si>
    <t>Abilitazione al sistema Siatel</t>
  </si>
  <si>
    <t>Scarico periodico delle forniture dei versamenti</t>
  </si>
  <si>
    <t>Elaborazione dei dati e regolarizzazione dei provvisori di entrata</t>
  </si>
  <si>
    <t>Allineamento del saldo contabile con il saldo disponibile dei conti correnti postali</t>
  </si>
  <si>
    <t>Individuazione dei conti correnti con disallineamento derivante dall'esistenza di pignoramenti presso terzi</t>
  </si>
  <si>
    <t>Minutilli - Marsico</t>
  </si>
  <si>
    <t>Istruttoria condotta con l'ausilio dell'Avvocatura comunale per verificare l'estinzione del vincolo</t>
  </si>
  <si>
    <t>Richieste di svincolo dei pignoramenti cartolari ancora esistenti sui conti correnti postali e verifica finale</t>
  </si>
  <si>
    <t>Rinnovare l'affidamento del servizio di Tesoreria Comunale - Prosecuzione dell'obiettivo iniziato nel 2020</t>
  </si>
  <si>
    <t>Elaborazione del DUP con utilizzo del software di contabilità, con possibilità di riuso dei dati da un esercizio all'altro</t>
  </si>
  <si>
    <t>A02.3 - Organizzazione Servizio Autonomo Fiscalità Locale</t>
  </si>
  <si>
    <t>Bàrbera</t>
  </si>
  <si>
    <t>Valutazione su modello organizzativo Servizio Autonomo Fiscalità Locale da adottare</t>
  </si>
  <si>
    <t>Modello organizzativo Servizio Autonomo Fiscalità Locale</t>
  </si>
  <si>
    <t>Canone Unico Patrimoniale</t>
  </si>
  <si>
    <t>A02.3 - Istituzione nuova entrata patrimomiale in sotituzine di di TOSAP/TARIG mercato/ICP/DPA</t>
  </si>
  <si>
    <t>Analisi e studio nuova normativa in vigore dal 01/01/2021</t>
  </si>
  <si>
    <t>Predisposizione  Regolamento in regime provvisorio</t>
  </si>
  <si>
    <t>Predisposizione nuovo Regolamento definitivo</t>
  </si>
  <si>
    <t>Definizione tariffe, coefficienti e moltiplicatori</t>
  </si>
  <si>
    <t>Aggiornamento e formazione del personale interno software per gestione pagamento Canone Unico con PagoPA</t>
  </si>
  <si>
    <t>Bàrbera, Battaglini</t>
  </si>
  <si>
    <t>Predisposizione atto di Giunta di approvazione nuovi criteri per definizione valori €/mq con decorrenza 1/1/2021</t>
  </si>
  <si>
    <t>Definizione modello organizzativo Servizio Autonomo Fiscalità Locale</t>
  </si>
  <si>
    <t>Predisposizione atti di gara al massimo ribasso della durata al 30/6/2021: Capitolato d'Oneri, Disciplinare di Gara, Modello Domanda e Offerta finalizzata ad individuare la miglior offerta economica per il servizio di supporto al Servizio Autonomo Fiscalità Locale</t>
  </si>
  <si>
    <t>Indizione gara ed aggiudicazione del servizio tramite RDO aperta su Piattaforma MEPA</t>
  </si>
  <si>
    <t>Az. 6</t>
  </si>
  <si>
    <t xml:space="preserve">Analisi banche dati catastale, anagrafe tributaria e CCIAA, ed incrocio con banca dati tributaria comunale finalizzato alla verifica delle posizioni dei contribuenti </t>
  </si>
  <si>
    <t>Predisposizione avvisi di accertamento</t>
  </si>
  <si>
    <t>Bàrbera, Ferreri, Battaglini, Di Domizio, Dionisio</t>
  </si>
  <si>
    <t>Notifica avvisi di accertamento</t>
  </si>
  <si>
    <t>Verifica posizioni da iscrivere a ruolo</t>
  </si>
  <si>
    <t>Iscrizione a ruolo</t>
  </si>
  <si>
    <t>missione 1 - programma 4</t>
  </si>
  <si>
    <t>Colucci - Marsico</t>
  </si>
  <si>
    <t>Aggiornamento e revisione banche dati</t>
  </si>
  <si>
    <t>Introduzione, disciplina e prima applicazione del canone patrimoniale unico</t>
  </si>
  <si>
    <t>Colucci - Bàrbera</t>
  </si>
  <si>
    <t>Bàrbera - Ferreri - Battaglini - Dionisio - Di Domizio</t>
  </si>
  <si>
    <t>Adeguamento valori Imu €/mq. aree edificatorie all'attuale situazione urbanistica</t>
  </si>
  <si>
    <t>Stanziamenti di bilancio per l'attività di recupero evasione</t>
  </si>
  <si>
    <t>Sportello virtuale del contribuente per la gestione digitale degli adempimenti e dei pagamenti;</t>
  </si>
  <si>
    <t>Attivazione servizi on line, accessibili mediante spid e cie per consultare e gestire la posizione tributaria da parte dei contribuenti</t>
  </si>
  <si>
    <t>A02.7 - Sportello virtuale del contribuente</t>
  </si>
  <si>
    <t>Razionalizzazione capitoli di spesa per utenze</t>
  </si>
  <si>
    <t>Settore tecnico</t>
  </si>
  <si>
    <t>Ricognizione POD delle utenze intestati al Comune</t>
  </si>
  <si>
    <t>Individuazione dei POD da abbinare ad ogni capitolo di spesa</t>
  </si>
  <si>
    <t>Emissione di mandati sulla base degli abbinamenti già effettuati a monte</t>
  </si>
  <si>
    <t>Gestione delle utenze (in collaborazione con il settore tecnico) con utilizzo delle interfacce di scambio dati.</t>
  </si>
  <si>
    <t xml:space="preserve">Attività di unificazione ed incrocio di banche dati in possesso dell'ente o altre pubbliche amministrazioni, finalizzato alla verifica delle posizioni dei contribuenti </t>
  </si>
  <si>
    <t>Abbinamento della fattura pervenuta sullo sdi e su hypersic (al momento della presa in carico) all'impegno destinato a finanziare la spesa del POD</t>
  </si>
  <si>
    <t>riduzione capitoli di spesa a n. 1500; riduzione capitoli di entrata a n. 500</t>
  </si>
  <si>
    <t>N. 46</t>
  </si>
  <si>
    <t>Toraldo - Scoccimarro - Colucci</t>
  </si>
  <si>
    <t>Toraldo - Colucci</t>
  </si>
  <si>
    <t>A02.1 - Gestione utenze</t>
  </si>
  <si>
    <t>n. 10 capitoli per riscaldamento; n. 15 capitoli per energia elettrica; n. 3 capitoli per telefonia</t>
  </si>
  <si>
    <t>40 tipologie di entrata</t>
  </si>
  <si>
    <t>Area personale, segreteria e polizia locale</t>
  </si>
  <si>
    <t>900 fatture del 2020
220 fatture del 2021</t>
  </si>
  <si>
    <t xml:space="preserve">Quantitativo </t>
  </si>
  <si>
    <t>10 codici</t>
  </si>
  <si>
    <t>15 capitoli</t>
  </si>
  <si>
    <t>500 elaborazioni</t>
  </si>
  <si>
    <t>3 conti correnti postali</t>
  </si>
  <si>
    <t>Analisi e studio relazione finale redatta dal tavolo tecnico sulla base degli incontri svolti nel 2020</t>
  </si>
  <si>
    <t>2 conti correnti postali</t>
  </si>
  <si>
    <t>Affidamento del servizio di consultazione delle posizioni dei contribuenti mediante il software in cloud in uso dall'Ufficio tributi (Piranha)</t>
  </si>
  <si>
    <t>Barbera</t>
  </si>
  <si>
    <t>Collegamento del servizio sul portale istituzionale dell'Ente</t>
  </si>
  <si>
    <t>Barbera - Colucci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</si>
</sst>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0_-;\-* #,##0.0_-;_-* &quot;-&quot;?_-;_-@_-"/>
    <numFmt numFmtId="166" formatCode="0.0%"/>
  </numFmts>
  <fonts count="54" x14ac:knownFonts="1">
    <font>
      <sz val="11"/>
      <color theme="1"/>
      <name val="Calibri"/>
      <family val="2"/>
      <scheme val="minor"/>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Calibri"/>
      <family val="2"/>
    </font>
    <font>
      <b/>
      <sz val="16"/>
      <color indexed="8"/>
      <name val="Calibri"/>
      <family val="2"/>
    </font>
    <font>
      <b/>
      <sz val="12"/>
      <color indexed="56"/>
      <name val="Calibri"/>
      <family val="2"/>
    </font>
    <font>
      <sz val="11"/>
      <color indexed="56"/>
      <name val="Calibri"/>
      <family val="2"/>
    </font>
    <font>
      <b/>
      <sz val="14"/>
      <color indexed="56"/>
      <name val="Calibri"/>
      <family val="2"/>
    </font>
    <font>
      <b/>
      <sz val="16"/>
      <color indexed="56"/>
      <name val="Calibri"/>
      <family val="2"/>
    </font>
    <font>
      <b/>
      <sz val="11"/>
      <color indexed="56"/>
      <name val="Calibri"/>
      <family val="2"/>
    </font>
    <font>
      <b/>
      <sz val="10"/>
      <color indexed="56"/>
      <name val="Calibri"/>
      <family val="2"/>
    </font>
    <font>
      <sz val="10"/>
      <color indexed="56"/>
      <name val="Calibri"/>
      <family val="2"/>
    </font>
    <font>
      <b/>
      <sz val="18"/>
      <color indexed="56"/>
      <name val="Calibri"/>
      <family val="2"/>
    </font>
    <font>
      <b/>
      <sz val="16"/>
      <color indexed="56"/>
      <name val="Calibri"/>
      <family val="2"/>
    </font>
    <font>
      <b/>
      <sz val="14"/>
      <color indexed="56"/>
      <name val="Calibri"/>
      <family val="2"/>
    </font>
    <font>
      <b/>
      <sz val="10"/>
      <color indexed="9"/>
      <name val="Calibri"/>
      <family val="2"/>
    </font>
    <font>
      <b/>
      <sz val="12"/>
      <color indexed="56"/>
      <name val="Calibri"/>
      <family val="2"/>
    </font>
    <font>
      <b/>
      <sz val="24"/>
      <color indexed="9"/>
      <name val="Calibri"/>
      <family val="2"/>
    </font>
    <font>
      <b/>
      <sz val="14"/>
      <color indexed="9"/>
      <name val="Calibri"/>
      <family val="2"/>
    </font>
    <font>
      <sz val="8"/>
      <name val="Calibri"/>
      <family val="2"/>
    </font>
    <font>
      <sz val="14"/>
      <color indexed="8"/>
      <name val="Calibri"/>
      <family val="2"/>
    </font>
    <font>
      <b/>
      <sz val="24"/>
      <color theme="1"/>
      <name val="Calibri"/>
      <family val="2"/>
      <scheme val="minor"/>
    </font>
    <font>
      <sz val="20"/>
      <color theme="1"/>
      <name val="Calibri"/>
      <family val="2"/>
      <scheme val="minor"/>
    </font>
    <font>
      <sz val="14"/>
      <color indexed="56"/>
      <name val="Calibri"/>
      <family val="2"/>
    </font>
    <font>
      <sz val="12"/>
      <color theme="1"/>
      <name val="Garamond"/>
      <family val="1"/>
    </font>
    <font>
      <sz val="12"/>
      <color rgb="FF000000"/>
      <name val="Garamond"/>
      <family val="1"/>
    </font>
    <font>
      <b/>
      <sz val="14"/>
      <color theme="1"/>
      <name val="Calibri"/>
      <family val="2"/>
      <scheme val="minor"/>
    </font>
    <font>
      <sz val="11"/>
      <color theme="0"/>
      <name val="Calibri"/>
      <family val="2"/>
      <scheme val="minor"/>
    </font>
    <font>
      <b/>
      <sz val="22"/>
      <color indexed="56"/>
      <name val="Calibri"/>
      <family val="2"/>
    </font>
    <font>
      <b/>
      <sz val="24"/>
      <color indexed="56"/>
      <name val="Calibri"/>
      <family val="2"/>
    </font>
    <font>
      <b/>
      <sz val="14"/>
      <color theme="0"/>
      <name val="Calibri"/>
      <family val="2"/>
    </font>
    <font>
      <b/>
      <sz val="24"/>
      <name val="Calibri"/>
      <family val="2"/>
    </font>
    <font>
      <b/>
      <sz val="14"/>
      <name val="Calibri"/>
      <family val="2"/>
    </font>
    <font>
      <b/>
      <sz val="10"/>
      <color theme="0"/>
      <name val="Calibri"/>
      <family val="2"/>
    </font>
    <font>
      <sz val="10"/>
      <color theme="0"/>
      <name val="Calibri"/>
      <family val="2"/>
    </font>
    <font>
      <b/>
      <sz val="12"/>
      <color theme="0"/>
      <name val="Calibri"/>
      <family val="2"/>
    </font>
    <font>
      <b/>
      <sz val="16"/>
      <color theme="0"/>
      <name val="Calibri"/>
      <family val="2"/>
    </font>
    <font>
      <b/>
      <sz val="10"/>
      <name val="Calibri"/>
      <family val="2"/>
    </font>
    <font>
      <b/>
      <sz val="24"/>
      <color theme="0"/>
      <name val="Calibri"/>
      <family val="2"/>
    </font>
    <font>
      <sz val="14"/>
      <color theme="0"/>
      <name val="Calibri"/>
      <family val="2"/>
    </font>
    <font>
      <b/>
      <sz val="22"/>
      <color theme="0"/>
      <name val="Calibri"/>
      <family val="2"/>
    </font>
    <font>
      <b/>
      <sz val="24"/>
      <color theme="0"/>
      <name val="Calibri"/>
      <family val="2"/>
      <scheme val="minor"/>
    </font>
    <font>
      <b/>
      <sz val="14"/>
      <color theme="0"/>
      <name val="Calibri"/>
      <family val="2"/>
      <scheme val="minor"/>
    </font>
    <font>
      <sz val="12"/>
      <color theme="1"/>
      <name val="Calibri"/>
      <family val="2"/>
      <scheme val="minor"/>
    </font>
    <font>
      <sz val="12"/>
      <color indexed="56"/>
      <name val="Calibri"/>
      <family val="2"/>
    </font>
    <font>
      <b/>
      <sz val="24"/>
      <name val="Calibri"/>
      <family val="2"/>
      <scheme val="minor"/>
    </font>
    <font>
      <b/>
      <sz val="22"/>
      <name val="Calibri"/>
      <family val="2"/>
    </font>
    <font>
      <b/>
      <sz val="14"/>
      <name val="Calibri"/>
      <family val="2"/>
      <scheme val="minor"/>
    </font>
    <font>
      <b/>
      <sz val="16"/>
      <name val="Calibri"/>
      <family val="2"/>
    </font>
    <font>
      <b/>
      <sz val="16"/>
      <color theme="0"/>
      <name val="Calibri"/>
      <family val="2"/>
      <scheme val="minor"/>
    </font>
    <font>
      <sz val="20"/>
      <name val="Calibri"/>
      <family val="2"/>
      <scheme val="minor"/>
    </font>
    <font>
      <sz val="8"/>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rgb="FF00B0F0"/>
        <bgColor indexed="64"/>
      </patternFill>
    </fill>
    <fill>
      <patternFill patternType="solid">
        <fgColor rgb="FF66FF99"/>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97">
    <xf numFmtId="0" fontId="0" fillId="0" borderId="0" xfId="0"/>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 xfId="0" applyFont="1" applyBorder="1"/>
    <xf numFmtId="0" fontId="1" fillId="0" borderId="3" xfId="0" applyFont="1" applyBorder="1"/>
    <xf numFmtId="2" fontId="0" fillId="0" borderId="7" xfId="0" applyNumberFormat="1" applyBorder="1"/>
    <xf numFmtId="0" fontId="0" fillId="0" borderId="12" xfId="0" applyBorder="1"/>
    <xf numFmtId="0" fontId="0" fillId="0" borderId="13" xfId="0" applyBorder="1"/>
    <xf numFmtId="0" fontId="1" fillId="0" borderId="1"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xf numFmtId="0" fontId="0" fillId="0" borderId="16" xfId="0" applyBorder="1"/>
    <xf numFmtId="0" fontId="1" fillId="0" borderId="16" xfId="0" applyFont="1" applyBorder="1"/>
    <xf numFmtId="0" fontId="0" fillId="0" borderId="2" xfId="0" applyBorder="1" applyAlignment="1">
      <alignment horizontal="centerContinuous"/>
    </xf>
    <xf numFmtId="0" fontId="1" fillId="2" borderId="2" xfId="0" applyFont="1" applyFill="1" applyBorder="1" applyAlignment="1">
      <alignment horizontal="centerContinuous"/>
    </xf>
    <xf numFmtId="0" fontId="1" fillId="2" borderId="3" xfId="0" applyFont="1" applyFill="1" applyBorder="1" applyAlignment="1">
      <alignment horizontal="right"/>
    </xf>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16" xfId="0" applyFill="1" applyBorder="1"/>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20" xfId="0" applyFill="1" applyBorder="1"/>
    <xf numFmtId="0" fontId="0" fillId="2" borderId="21" xfId="0" applyFill="1" applyBorder="1"/>
    <xf numFmtId="49" fontId="0" fillId="0" borderId="0" xfId="0" applyNumberFormat="1"/>
    <xf numFmtId="1" fontId="0" fillId="2" borderId="16" xfId="0" applyNumberFormat="1" applyFill="1" applyBorder="1" applyAlignment="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0" fontId="0" fillId="0" borderId="25" xfId="0" applyBorder="1" applyAlignment="1">
      <alignment horizontal="centerContinuous"/>
    </xf>
    <xf numFmtId="0" fontId="0" fillId="0" borderId="26" xfId="0" applyBorder="1" applyAlignment="1">
      <alignment horizontal="centerContinuous"/>
    </xf>
    <xf numFmtId="49" fontId="1" fillId="2" borderId="23" xfId="0" applyNumberFormat="1" applyFont="1" applyFill="1" applyBorder="1" applyAlignment="1">
      <alignment horizontal="centerContinuous"/>
    </xf>
    <xf numFmtId="0" fontId="1" fillId="2" borderId="0" xfId="0" applyFont="1" applyFill="1" applyBorder="1" applyAlignment="1">
      <alignment horizontal="centerContinuous"/>
    </xf>
    <xf numFmtId="0" fontId="0" fillId="0" borderId="25" xfId="0" applyBorder="1" applyAlignment="1">
      <alignment horizontal="centerContinuous" wrapText="1"/>
    </xf>
    <xf numFmtId="0" fontId="0" fillId="0" borderId="26" xfId="0" applyBorder="1" applyAlignment="1">
      <alignment horizontal="centerContinuous" wrapText="1"/>
    </xf>
    <xf numFmtId="0" fontId="0" fillId="0" borderId="27" xfId="0" applyBorder="1" applyAlignment="1">
      <alignment horizontal="centerContinuous" wrapText="1"/>
    </xf>
    <xf numFmtId="0" fontId="0" fillId="0" borderId="28" xfId="0" applyBorder="1" applyAlignment="1">
      <alignment horizontal="centerContinuous" wrapText="1"/>
    </xf>
    <xf numFmtId="0" fontId="0" fillId="0" borderId="27" xfId="0" applyBorder="1" applyAlignment="1">
      <alignment horizontal="centerContinuous"/>
    </xf>
    <xf numFmtId="0" fontId="0" fillId="0" borderId="29" xfId="0" applyBorder="1" applyAlignment="1">
      <alignment horizontal="centerContinuous"/>
    </xf>
    <xf numFmtId="49" fontId="1" fillId="0" borderId="1" xfId="0" applyNumberFormat="1" applyFont="1" applyBorder="1" applyAlignment="1">
      <alignment horizontal="centerContinuous"/>
    </xf>
    <xf numFmtId="49" fontId="1" fillId="2" borderId="23" xfId="0" applyNumberFormat="1" applyFont="1" applyFill="1" applyBorder="1"/>
    <xf numFmtId="0" fontId="1" fillId="2" borderId="0" xfId="0" applyFont="1" applyFill="1" applyBorder="1" applyAlignment="1">
      <alignment horizontal="right"/>
    </xf>
    <xf numFmtId="0" fontId="0" fillId="0" borderId="29" xfId="0" applyBorder="1" applyAlignment="1">
      <alignment horizontal="centerContinuous" wrapText="1"/>
    </xf>
    <xf numFmtId="0" fontId="0" fillId="0" borderId="30" xfId="0" applyBorder="1" applyAlignment="1">
      <alignment horizontal="centerContinuous" wrapText="1"/>
    </xf>
    <xf numFmtId="0" fontId="0" fillId="0" borderId="0" xfId="0" applyBorder="1" applyAlignment="1">
      <alignment horizontal="centerContinuous" wrapText="1"/>
    </xf>
    <xf numFmtId="0" fontId="0" fillId="0" borderId="31" xfId="0" applyBorder="1" applyAlignment="1">
      <alignment horizontal="centerContinuous" wrapText="1"/>
    </xf>
    <xf numFmtId="0" fontId="0" fillId="3" borderId="0" xfId="0" applyFill="1"/>
    <xf numFmtId="49" fontId="1" fillId="0" borderId="32" xfId="0" applyNumberFormat="1" applyFont="1" applyBorder="1" applyAlignment="1">
      <alignment horizontal="centerContinuous"/>
    </xf>
    <xf numFmtId="1" fontId="0" fillId="0" borderId="11" xfId="0" applyNumberFormat="1" applyBorder="1"/>
    <xf numFmtId="49" fontId="0" fillId="0" borderId="33" xfId="0" applyNumberFormat="1" applyBorder="1" applyAlignment="1">
      <alignment horizontal="centerContinuous" wrapText="1"/>
    </xf>
    <xf numFmtId="49" fontId="0" fillId="0" borderId="34" xfId="0" applyNumberFormat="1" applyBorder="1" applyAlignment="1">
      <alignment horizontal="centerContinuous" wrapText="1"/>
    </xf>
    <xf numFmtId="0" fontId="0" fillId="0" borderId="35" xfId="0" applyBorder="1"/>
    <xf numFmtId="1" fontId="0" fillId="0" borderId="6" xfId="0" applyNumberFormat="1" applyBorder="1"/>
    <xf numFmtId="1" fontId="0" fillId="0" borderId="35" xfId="0" applyNumberFormat="1" applyBorder="1"/>
    <xf numFmtId="49" fontId="0" fillId="0" borderId="32" xfId="0" applyNumberFormat="1" applyBorder="1" applyAlignment="1">
      <alignment horizontal="centerContinuous" wrapText="1"/>
    </xf>
    <xf numFmtId="49" fontId="0" fillId="0" borderId="24" xfId="0" applyNumberFormat="1" applyBorder="1" applyAlignment="1">
      <alignment horizontal="centerContinuous" wrapText="1"/>
    </xf>
    <xf numFmtId="0" fontId="0" fillId="0" borderId="20" xfId="0" applyBorder="1" applyAlignment="1">
      <alignment horizontal="centerContinuous" wrapText="1"/>
    </xf>
    <xf numFmtId="0" fontId="0" fillId="0" borderId="36" xfId="0" applyBorder="1" applyAlignment="1">
      <alignment horizontal="centerContinuous" wrapText="1"/>
    </xf>
    <xf numFmtId="0" fontId="0" fillId="0" borderId="37" xfId="0" applyBorder="1"/>
    <xf numFmtId="49" fontId="0" fillId="0" borderId="23" xfId="0" applyNumberFormat="1" applyBorder="1" applyAlignment="1">
      <alignment horizontal="centerContinuous" wrapText="1"/>
    </xf>
    <xf numFmtId="0" fontId="0" fillId="0" borderId="38" xfId="0" applyBorder="1"/>
    <xf numFmtId="49" fontId="0" fillId="0" borderId="39" xfId="0" applyNumberFormat="1" applyBorder="1" applyAlignment="1">
      <alignment horizontal="centerContinuous" wrapText="1"/>
    </xf>
    <xf numFmtId="0" fontId="0" fillId="0" borderId="40" xfId="0" applyBorder="1" applyAlignment="1">
      <alignment horizontal="centerContinuous" wrapText="1"/>
    </xf>
    <xf numFmtId="0" fontId="0" fillId="0" borderId="41" xfId="0" applyBorder="1" applyAlignment="1">
      <alignment horizontal="centerContinuous" wrapText="1"/>
    </xf>
    <xf numFmtId="0" fontId="3" fillId="2" borderId="2" xfId="0" applyFont="1" applyFill="1" applyBorder="1" applyAlignment="1">
      <alignment horizontal="centerContinuous"/>
    </xf>
    <xf numFmtId="0" fontId="3" fillId="2" borderId="3" xfId="0" applyFont="1" applyFill="1" applyBorder="1" applyAlignment="1">
      <alignment horizontal="right"/>
    </xf>
    <xf numFmtId="0" fontId="2" fillId="3" borderId="0" xfId="0" applyFont="1" applyFill="1"/>
    <xf numFmtId="0" fontId="2" fillId="0" borderId="0" xfId="0" applyFont="1"/>
    <xf numFmtId="49" fontId="3" fillId="2" borderId="23" xfId="0" applyNumberFormat="1" applyFont="1" applyFill="1" applyBorder="1" applyAlignment="1">
      <alignment horizontal="centerContinuous"/>
    </xf>
    <xf numFmtId="0" fontId="3" fillId="2" borderId="0" xfId="0" applyFont="1" applyFill="1" applyBorder="1" applyAlignment="1">
      <alignment horizontal="centerContinuous"/>
    </xf>
    <xf numFmtId="1" fontId="2" fillId="2" borderId="16" xfId="0" applyNumberFormat="1" applyFont="1" applyFill="1" applyBorder="1" applyAlignment="1"/>
    <xf numFmtId="49" fontId="4" fillId="2" borderId="1" xfId="0" applyNumberFormat="1" applyFont="1" applyFill="1" applyBorder="1" applyAlignment="1">
      <alignment horizontal="centerContinuous"/>
    </xf>
    <xf numFmtId="1" fontId="0" fillId="0" borderId="15" xfId="0" applyNumberFormat="1" applyBorder="1" applyAlignment="1">
      <alignment wrapText="1"/>
    </xf>
    <xf numFmtId="1" fontId="0" fillId="0" borderId="35" xfId="0" applyNumberFormat="1" applyBorder="1" applyAlignment="1">
      <alignment wrapText="1"/>
    </xf>
    <xf numFmtId="1" fontId="0" fillId="0" borderId="6" xfId="0" applyNumberFormat="1" applyBorder="1" applyAlignment="1">
      <alignment wrapText="1"/>
    </xf>
    <xf numFmtId="49" fontId="1" fillId="0" borderId="33" xfId="0" applyNumberFormat="1" applyFont="1" applyBorder="1" applyAlignment="1">
      <alignment horizontal="centerContinuous"/>
    </xf>
    <xf numFmtId="1" fontId="0" fillId="0" borderId="15" xfId="0" applyNumberFormat="1" applyBorder="1"/>
    <xf numFmtId="0" fontId="8"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43" xfId="0" applyFont="1" applyBorder="1" applyAlignment="1">
      <alignment horizontal="right" vertical="center" wrapText="1"/>
    </xf>
    <xf numFmtId="165" fontId="15" fillId="0" borderId="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165" fontId="9" fillId="0" borderId="5" xfId="0" applyNumberFormat="1" applyFont="1" applyBorder="1" applyAlignment="1">
      <alignment horizontal="center" vertical="center" wrapText="1"/>
    </xf>
    <xf numFmtId="165" fontId="6" fillId="0" borderId="1" xfId="0" applyNumberFormat="1" applyFont="1" applyBorder="1" applyAlignment="1">
      <alignment vertical="center"/>
    </xf>
    <xf numFmtId="166" fontId="9" fillId="0" borderId="5" xfId="0" applyNumberFormat="1" applyFont="1" applyBorder="1" applyAlignment="1">
      <alignment horizontal="right" vertical="center" wrapText="1"/>
    </xf>
    <xf numFmtId="0" fontId="11" fillId="4" borderId="42" xfId="0" applyFont="1" applyFill="1" applyBorder="1" applyAlignment="1">
      <alignment horizontal="center" vertical="center" textRotation="90"/>
    </xf>
    <xf numFmtId="0" fontId="13" fillId="4" borderId="25" xfId="0" applyFont="1" applyFill="1" applyBorder="1" applyAlignment="1">
      <alignment horizontal="center" vertical="center" wrapText="1"/>
    </xf>
    <xf numFmtId="0" fontId="12" fillId="4" borderId="26" xfId="0" applyFont="1" applyFill="1" applyBorder="1" applyAlignment="1">
      <alignment horizontal="right" vertical="center"/>
    </xf>
    <xf numFmtId="164" fontId="15" fillId="4" borderId="5" xfId="1" applyNumberFormat="1" applyFont="1" applyFill="1" applyBorder="1" applyAlignment="1">
      <alignment horizontal="center" vertical="center" wrapText="1"/>
    </xf>
    <xf numFmtId="0" fontId="8" fillId="0" borderId="0" xfId="0" applyFont="1" applyAlignment="1">
      <alignment horizontal="left"/>
    </xf>
    <xf numFmtId="165" fontId="16" fillId="4" borderId="25" xfId="0" applyNumberFormat="1" applyFont="1" applyFill="1" applyBorder="1" applyAlignment="1">
      <alignment horizontal="center" vertical="center" wrapText="1"/>
    </xf>
    <xf numFmtId="166" fontId="9" fillId="4" borderId="5" xfId="2" applyNumberFormat="1" applyFont="1" applyFill="1" applyBorder="1" applyAlignment="1">
      <alignment horizontal="right" vertical="center" wrapText="1"/>
    </xf>
    <xf numFmtId="49" fontId="14" fillId="5" borderId="1" xfId="0" applyNumberFormat="1" applyFont="1" applyFill="1" applyBorder="1" applyAlignment="1">
      <alignment horizontal="centerContinuous" vertical="center"/>
    </xf>
    <xf numFmtId="49" fontId="10" fillId="5" borderId="1" xfId="0" applyNumberFormat="1" applyFont="1" applyFill="1" applyBorder="1" applyAlignment="1">
      <alignment horizontal="centerContinuous" vertical="center"/>
    </xf>
    <xf numFmtId="49" fontId="10" fillId="5" borderId="16" xfId="0" applyNumberFormat="1" applyFont="1" applyFill="1" applyBorder="1" applyAlignment="1">
      <alignment horizontal="centerContinuous" vertical="center"/>
    </xf>
    <xf numFmtId="165" fontId="15" fillId="4" borderId="5" xfId="0" applyNumberFormat="1" applyFont="1" applyFill="1" applyBorder="1" applyAlignment="1">
      <alignment horizontal="center" vertical="center" wrapText="1"/>
    </xf>
    <xf numFmtId="0" fontId="12" fillId="5" borderId="44" xfId="0" applyFont="1" applyFill="1" applyBorder="1" applyAlignment="1">
      <alignment horizontal="centerContinuous" vertical="center" wrapText="1"/>
    </xf>
    <xf numFmtId="0" fontId="12" fillId="5" borderId="30" xfId="0" applyFont="1" applyFill="1" applyBorder="1" applyAlignment="1">
      <alignment horizontal="centerContinuous"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2" xfId="0" applyFont="1" applyFill="1" applyBorder="1" applyAlignment="1">
      <alignment horizontal="centerContinuous" vertical="center" wrapText="1"/>
    </xf>
    <xf numFmtId="0" fontId="12" fillId="5" borderId="26" xfId="0" applyFont="1" applyFill="1" applyBorder="1" applyAlignment="1">
      <alignment horizontal="centerContinuous" vertical="center" wrapText="1"/>
    </xf>
    <xf numFmtId="0" fontId="12"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8" fillId="0" borderId="43" xfId="0" applyFont="1" applyBorder="1" applyAlignment="1">
      <alignment horizontal="right" vertical="center" wrapText="1"/>
    </xf>
    <xf numFmtId="0" fontId="18" fillId="0" borderId="42" xfId="0" applyFont="1" applyBorder="1" applyAlignment="1">
      <alignment horizontal="right" vertical="center" wrapText="1"/>
    </xf>
    <xf numFmtId="0" fontId="0" fillId="0" borderId="42" xfId="0" applyFill="1" applyBorder="1"/>
    <xf numFmtId="165" fontId="15" fillId="0" borderId="6" xfId="0" applyNumberFormat="1" applyFont="1" applyBorder="1" applyAlignment="1">
      <alignment horizontal="left" vertical="center" wrapText="1"/>
    </xf>
    <xf numFmtId="165" fontId="10" fillId="0" borderId="48" xfId="0" applyNumberFormat="1" applyFont="1" applyBorder="1" applyAlignment="1">
      <alignment horizontal="center" vertical="center" wrapText="1"/>
    </xf>
    <xf numFmtId="166" fontId="10" fillId="0" borderId="5" xfId="0" applyNumberFormat="1" applyFont="1" applyBorder="1" applyAlignment="1">
      <alignment horizontal="right" vertical="center" wrapText="1"/>
    </xf>
    <xf numFmtId="0" fontId="12" fillId="6"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0" xfId="0" applyFill="1" applyBorder="1"/>
    <xf numFmtId="165" fontId="15" fillId="0" borderId="0" xfId="0" applyNumberFormat="1" applyFont="1" applyFill="1" applyBorder="1" applyAlignment="1">
      <alignment horizontal="center" vertical="center" wrapText="1"/>
    </xf>
    <xf numFmtId="0" fontId="25" fillId="0" borderId="5" xfId="0" applyFont="1" applyBorder="1" applyAlignment="1">
      <alignment horizontal="left" vertical="center" wrapText="1"/>
    </xf>
    <xf numFmtId="14" fontId="25" fillId="0" borderId="5" xfId="0" applyNumberFormat="1" applyFont="1" applyBorder="1" applyAlignment="1">
      <alignment horizontal="center" vertical="center" wrapText="1"/>
    </xf>
    <xf numFmtId="49" fontId="25" fillId="0" borderId="5" xfId="0" applyNumberFormat="1" applyFont="1" applyBorder="1" applyAlignment="1">
      <alignment horizontal="left" vertical="center" wrapText="1"/>
    </xf>
    <xf numFmtId="0" fontId="26" fillId="0" borderId="5" xfId="0" applyFont="1" applyBorder="1" applyAlignment="1">
      <alignment vertical="center" wrapText="1"/>
    </xf>
    <xf numFmtId="0" fontId="27" fillId="0" borderId="5" xfId="0" applyFont="1" applyBorder="1" applyAlignment="1">
      <alignment vertical="center" wrapText="1"/>
    </xf>
    <xf numFmtId="0" fontId="25" fillId="0" borderId="5" xfId="0" applyFont="1" applyBorder="1"/>
    <xf numFmtId="0" fontId="28" fillId="0" borderId="30" xfId="0" applyFont="1" applyBorder="1" applyAlignment="1">
      <alignment horizontal="center" vertical="center"/>
    </xf>
    <xf numFmtId="0" fontId="13" fillId="7" borderId="53"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36" fillId="7" borderId="40" xfId="0" applyFont="1" applyFill="1" applyBorder="1" applyAlignment="1">
      <alignment horizontal="center" vertical="center" wrapText="1"/>
    </xf>
    <xf numFmtId="0" fontId="37" fillId="7" borderId="41" xfId="0" applyFont="1" applyFill="1" applyBorder="1" applyAlignment="1">
      <alignment horizontal="right" vertical="center"/>
    </xf>
    <xf numFmtId="164" fontId="38" fillId="7" borderId="9" xfId="1" applyNumberFormat="1" applyFont="1" applyFill="1" applyBorder="1" applyAlignment="1">
      <alignment horizontal="center" vertical="center" wrapText="1"/>
    </xf>
    <xf numFmtId="0" fontId="35" fillId="7" borderId="51" xfId="0" applyFont="1" applyFill="1" applyBorder="1" applyAlignment="1">
      <alignment horizontal="centerContinuous" vertical="center" wrapText="1"/>
    </xf>
    <xf numFmtId="0" fontId="35" fillId="7" borderId="14" xfId="0" applyFont="1" applyFill="1" applyBorder="1" applyAlignment="1">
      <alignment horizontal="center" vertical="center" wrapText="1"/>
    </xf>
    <xf numFmtId="0" fontId="35" fillId="7" borderId="14" xfId="0" applyFont="1" applyFill="1" applyBorder="1" applyAlignment="1">
      <alignment horizontal="centerContinuous" vertical="center" wrapText="1"/>
    </xf>
    <xf numFmtId="0" fontId="35" fillId="7" borderId="11" xfId="0" applyFont="1" applyFill="1" applyBorder="1" applyAlignment="1">
      <alignment horizontal="centerContinuous" vertical="center" wrapText="1"/>
    </xf>
    <xf numFmtId="0" fontId="35" fillId="7" borderId="50" xfId="0" applyFont="1" applyFill="1" applyBorder="1" applyAlignment="1">
      <alignment horizontal="centerContinuous" vertical="center" wrapText="1"/>
    </xf>
    <xf numFmtId="0" fontId="29" fillId="7" borderId="53" xfId="0" applyFont="1" applyFill="1" applyBorder="1"/>
    <xf numFmtId="165" fontId="38" fillId="7" borderId="7" xfId="0" applyNumberFormat="1" applyFont="1" applyFill="1" applyBorder="1" applyAlignment="1">
      <alignment horizontal="center" vertical="center" wrapText="1"/>
    </xf>
    <xf numFmtId="49" fontId="19" fillId="7" borderId="5" xfId="0" applyNumberFormat="1" applyFont="1" applyFill="1" applyBorder="1" applyAlignment="1">
      <alignment horizontal="center" vertical="center"/>
    </xf>
    <xf numFmtId="166" fontId="34" fillId="0" borderId="5" xfId="0" applyNumberFormat="1" applyFont="1" applyFill="1" applyBorder="1" applyAlignment="1">
      <alignment horizontal="centerContinuous" vertical="center" wrapText="1"/>
    </xf>
    <xf numFmtId="0" fontId="32" fillId="7" borderId="5" xfId="0" applyFont="1" applyFill="1" applyBorder="1" applyAlignment="1">
      <alignment horizontal="centerContinuous" vertical="center" wrapText="1"/>
    </xf>
    <xf numFmtId="0" fontId="0" fillId="7" borderId="0" xfId="0" applyFill="1" applyBorder="1" applyAlignment="1">
      <alignment horizontal="center" vertical="center" textRotation="90"/>
    </xf>
    <xf numFmtId="0" fontId="13"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right" vertical="center"/>
    </xf>
    <xf numFmtId="164" fontId="38" fillId="7" borderId="0" xfId="1" applyNumberFormat="1" applyFont="1" applyFill="1" applyBorder="1" applyAlignment="1">
      <alignment horizontal="center" vertical="center" wrapText="1"/>
    </xf>
    <xf numFmtId="0" fontId="22" fillId="7" borderId="0" xfId="0" applyFont="1" applyFill="1" applyBorder="1" applyAlignment="1">
      <alignment horizontal="center" vertical="center" textRotation="90"/>
    </xf>
    <xf numFmtId="0" fontId="7" fillId="7" borderId="0" xfId="0" applyFont="1" applyFill="1" applyBorder="1" applyAlignment="1">
      <alignment horizontal="right" vertical="center"/>
    </xf>
    <xf numFmtId="0" fontId="0" fillId="7" borderId="0" xfId="0" applyFill="1" applyBorder="1"/>
    <xf numFmtId="165" fontId="15" fillId="7" borderId="0" xfId="0" applyNumberFormat="1" applyFont="1" applyFill="1" applyBorder="1" applyAlignment="1">
      <alignment horizontal="center" vertical="center" wrapText="1"/>
    </xf>
    <xf numFmtId="0" fontId="32" fillId="7" borderId="56" xfId="0" applyFont="1" applyFill="1" applyBorder="1" applyAlignment="1">
      <alignment horizontal="centerContinuous" vertical="center" wrapText="1"/>
    </xf>
    <xf numFmtId="49" fontId="33" fillId="8" borderId="5" xfId="0" applyNumberFormat="1" applyFont="1" applyFill="1" applyBorder="1" applyAlignment="1">
      <alignment horizontal="left"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Continuous" vertical="center" wrapText="1"/>
    </xf>
    <xf numFmtId="0" fontId="9" fillId="8" borderId="13" xfId="0" applyFont="1" applyFill="1" applyBorder="1" applyAlignment="1">
      <alignment horizontal="centerContinuous" vertical="center" wrapText="1"/>
    </xf>
    <xf numFmtId="0" fontId="10" fillId="8" borderId="5"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5" xfId="0" applyFont="1" applyFill="1" applyBorder="1" applyAlignment="1">
      <alignment horizontal="left"/>
    </xf>
    <xf numFmtId="0" fontId="39" fillId="8" borderId="46"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9" fillId="8" borderId="38"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7" fillId="8" borderId="41" xfId="0" applyFont="1" applyFill="1" applyBorder="1" applyAlignment="1">
      <alignment horizontal="right" vertical="center"/>
    </xf>
    <xf numFmtId="164" fontId="15" fillId="8" borderId="9" xfId="1"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0" xfId="0" applyFont="1" applyFill="1" applyBorder="1" applyAlignment="1">
      <alignment horizontal="right" vertical="center"/>
    </xf>
    <xf numFmtId="164" fontId="15" fillId="8" borderId="0" xfId="1" applyNumberFormat="1" applyFont="1" applyFill="1" applyBorder="1" applyAlignment="1">
      <alignment horizontal="center" vertical="center" wrapText="1"/>
    </xf>
    <xf numFmtId="0" fontId="12" fillId="8" borderId="50" xfId="0" applyFont="1" applyFill="1" applyBorder="1" applyAlignment="1">
      <alignment horizontal="centerContinuous" vertical="center" wrapText="1"/>
    </xf>
    <xf numFmtId="0" fontId="12" fillId="8" borderId="51" xfId="0" applyFont="1" applyFill="1" applyBorder="1" applyAlignment="1">
      <alignment horizontal="centerContinuous" vertical="center" wrapText="1"/>
    </xf>
    <xf numFmtId="0" fontId="12" fillId="8" borderId="14" xfId="0" applyFont="1" applyFill="1" applyBorder="1" applyAlignment="1">
      <alignment horizontal="center" vertical="center" wrapText="1"/>
    </xf>
    <xf numFmtId="0" fontId="12" fillId="8" borderId="14" xfId="0" applyFont="1" applyFill="1" applyBorder="1" applyAlignment="1">
      <alignment horizontal="centerContinuous" vertical="center" wrapText="1"/>
    </xf>
    <xf numFmtId="0" fontId="12" fillId="8" borderId="11" xfId="0" applyFont="1" applyFill="1" applyBorder="1" applyAlignment="1">
      <alignment horizontal="centerContinuous" vertical="center" wrapText="1"/>
    </xf>
    <xf numFmtId="0" fontId="0" fillId="8" borderId="0" xfId="0" applyFill="1" applyBorder="1" applyAlignment="1">
      <alignment horizontal="center" vertical="center" textRotation="90"/>
    </xf>
    <xf numFmtId="0" fontId="22" fillId="8" borderId="0" xfId="0" applyFont="1" applyFill="1" applyBorder="1" applyAlignment="1">
      <alignment horizontal="center" vertical="center" textRotation="90"/>
    </xf>
    <xf numFmtId="0" fontId="0" fillId="8" borderId="53" xfId="0" applyFill="1" applyBorder="1"/>
    <xf numFmtId="165" fontId="15" fillId="8" borderId="7" xfId="0" applyNumberFormat="1" applyFont="1" applyFill="1" applyBorder="1" applyAlignment="1">
      <alignment horizontal="center" vertical="center" wrapText="1"/>
    </xf>
    <xf numFmtId="0" fontId="32" fillId="7" borderId="52" xfId="0" applyFont="1" applyFill="1" applyBorder="1" applyAlignment="1">
      <alignment horizontal="center" vertical="center" wrapText="1"/>
    </xf>
    <xf numFmtId="0" fontId="32" fillId="7" borderId="47" xfId="0" applyFont="1" applyFill="1" applyBorder="1" applyAlignment="1">
      <alignment horizontal="center" vertical="center" textRotation="90"/>
    </xf>
    <xf numFmtId="2" fontId="34" fillId="0" borderId="5" xfId="0" applyNumberFormat="1" applyFont="1" applyFill="1" applyBorder="1" applyAlignment="1">
      <alignment horizontal="centerContinuous" vertical="center" wrapText="1"/>
    </xf>
    <xf numFmtId="0" fontId="25" fillId="0" borderId="19" xfId="0" applyFont="1" applyFill="1" applyBorder="1" applyAlignment="1">
      <alignment horizontal="right" vertical="center" wrapText="1"/>
    </xf>
    <xf numFmtId="2" fontId="10" fillId="0" borderId="13" xfId="0" applyNumberFormat="1" applyFont="1" applyFill="1" applyBorder="1"/>
    <xf numFmtId="2" fontId="32" fillId="7" borderId="5" xfId="0" applyNumberFormat="1" applyFont="1" applyFill="1" applyBorder="1" applyAlignment="1">
      <alignment horizontal="center" vertical="center" wrapText="1"/>
    </xf>
    <xf numFmtId="0" fontId="45" fillId="0" borderId="5" xfId="0" applyFont="1" applyBorder="1" applyAlignment="1">
      <alignment horizontal="center"/>
    </xf>
    <xf numFmtId="0" fontId="46" fillId="0" borderId="5" xfId="0" applyFont="1" applyBorder="1" applyAlignment="1">
      <alignment horizontal="center"/>
    </xf>
    <xf numFmtId="0" fontId="46" fillId="0" borderId="13" xfId="0" applyFont="1" applyBorder="1" applyAlignment="1">
      <alignment horizontal="center"/>
    </xf>
    <xf numFmtId="0" fontId="9" fillId="8" borderId="10" xfId="0" applyFont="1" applyFill="1" applyBorder="1" applyAlignment="1">
      <alignment horizontal="center" vertical="center" textRotation="90"/>
    </xf>
    <xf numFmtId="0" fontId="9" fillId="8" borderId="14" xfId="0" applyFont="1" applyFill="1" applyBorder="1" applyAlignment="1">
      <alignment horizontal="center" vertical="center" wrapText="1"/>
    </xf>
    <xf numFmtId="49" fontId="33" fillId="0" borderId="5" xfId="0" applyNumberFormat="1" applyFont="1" applyFill="1" applyBorder="1" applyAlignment="1">
      <alignment horizontal="center" vertical="center"/>
    </xf>
    <xf numFmtId="0" fontId="51" fillId="7" borderId="0" xfId="0" applyFont="1" applyFill="1" applyBorder="1" applyAlignment="1">
      <alignment horizontal="center" vertical="center" wrapText="1"/>
    </xf>
    <xf numFmtId="0" fontId="24" fillId="0" borderId="26" xfId="0" applyFont="1" applyFill="1" applyBorder="1" applyAlignment="1">
      <alignment vertical="center" wrapText="1"/>
    </xf>
    <xf numFmtId="0" fontId="52" fillId="8" borderId="42" xfId="0" applyFont="1" applyFill="1" applyBorder="1" applyAlignment="1">
      <alignment vertical="center" wrapText="1"/>
    </xf>
    <xf numFmtId="0" fontId="35" fillId="7" borderId="5" xfId="0" applyFont="1" applyFill="1" applyBorder="1" applyAlignment="1">
      <alignment horizontal="center" vertical="center" wrapText="1"/>
    </xf>
    <xf numFmtId="0" fontId="44" fillId="7" borderId="56" xfId="0" applyFont="1" applyFill="1" applyBorder="1" applyAlignment="1">
      <alignment horizontal="center" vertical="center" wrapText="1"/>
    </xf>
    <xf numFmtId="0" fontId="24" fillId="0" borderId="13" xfId="0" applyFont="1" applyBorder="1" applyAlignment="1">
      <alignment horizontal="center" vertical="center" wrapText="1"/>
    </xf>
    <xf numFmtId="49" fontId="33" fillId="0" borderId="5" xfId="0" applyNumberFormat="1" applyFont="1" applyFill="1" applyBorder="1" applyAlignment="1">
      <alignment horizontal="centerContinuous" vertical="center"/>
    </xf>
    <xf numFmtId="0" fontId="35" fillId="7" borderId="5" xfId="0" applyFont="1" applyFill="1" applyBorder="1" applyAlignment="1">
      <alignment horizontal="center" vertical="center" wrapText="1"/>
    </xf>
    <xf numFmtId="0" fontId="35" fillId="7" borderId="5" xfId="0" applyFont="1" applyFill="1" applyBorder="1" applyAlignment="1">
      <alignment horizontal="center" vertical="center" wrapText="1"/>
    </xf>
    <xf numFmtId="16" fontId="49" fillId="0" borderId="13" xfId="0" applyNumberFormat="1" applyFont="1" applyBorder="1" applyAlignment="1">
      <alignment horizontal="center" vertical="center"/>
    </xf>
    <xf numFmtId="0" fontId="35" fillId="7" borderId="5" xfId="0" applyFont="1" applyFill="1" applyBorder="1" applyAlignment="1">
      <alignment horizontal="center" vertical="center" wrapText="1"/>
    </xf>
    <xf numFmtId="165" fontId="15" fillId="0" borderId="15" xfId="0" applyNumberFormat="1" applyFont="1" applyBorder="1" applyAlignment="1">
      <alignment horizontal="left" vertical="center" wrapText="1"/>
    </xf>
    <xf numFmtId="0" fontId="25" fillId="0" borderId="5" xfId="0" applyFont="1" applyFill="1" applyBorder="1" applyAlignment="1">
      <alignment horizontal="left" vertical="center" wrapText="1"/>
    </xf>
    <xf numFmtId="49" fontId="0" fillId="0" borderId="33" xfId="0" applyNumberFormat="1" applyBorder="1" applyAlignment="1">
      <alignment horizontal="center" wrapText="1"/>
    </xf>
    <xf numFmtId="49" fontId="0" fillId="0" borderId="27" xfId="0" applyNumberFormat="1" applyBorder="1" applyAlignment="1">
      <alignment horizontal="center" wrapText="1"/>
    </xf>
    <xf numFmtId="49" fontId="0" fillId="0" borderId="29" xfId="0" applyNumberFormat="1" applyBorder="1" applyAlignment="1">
      <alignment horizontal="center" wrapText="1"/>
    </xf>
    <xf numFmtId="49" fontId="4" fillId="0" borderId="0" xfId="0" applyNumberFormat="1" applyFont="1" applyAlignment="1">
      <alignment horizontal="left" wrapText="1"/>
    </xf>
    <xf numFmtId="49" fontId="1" fillId="0" borderId="33" xfId="0" applyNumberFormat="1" applyFont="1" applyBorder="1" applyAlignment="1">
      <alignment horizontal="left" wrapText="1"/>
    </xf>
    <xf numFmtId="49" fontId="1" fillId="0" borderId="27"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25" xfId="0" applyNumberFormat="1" applyFont="1" applyBorder="1" applyAlignment="1">
      <alignment horizontal="left" wrapText="1"/>
    </xf>
    <xf numFmtId="49" fontId="1" fillId="0" borderId="26" xfId="0" applyNumberFormat="1" applyFont="1" applyBorder="1" applyAlignment="1">
      <alignment horizontal="left" wrapText="1"/>
    </xf>
    <xf numFmtId="49" fontId="1" fillId="0" borderId="34" xfId="0" applyNumberFormat="1" applyFont="1" applyBorder="1" applyAlignment="1">
      <alignment horizontal="left" wrapText="1" indent="4"/>
    </xf>
    <xf numFmtId="49" fontId="1" fillId="0" borderId="28" xfId="0" applyNumberFormat="1" applyFont="1" applyBorder="1" applyAlignment="1">
      <alignment horizontal="left" wrapText="1" indent="4"/>
    </xf>
    <xf numFmtId="49" fontId="1" fillId="0" borderId="30" xfId="0" applyNumberFormat="1" applyFont="1" applyBorder="1" applyAlignment="1">
      <alignment horizontal="left" wrapText="1" indent="4"/>
    </xf>
    <xf numFmtId="0" fontId="16" fillId="0" borderId="13"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11" fillId="0" borderId="5" xfId="0" applyFont="1" applyBorder="1" applyAlignment="1">
      <alignment horizontal="center" vertical="center" textRotation="90"/>
    </xf>
    <xf numFmtId="0" fontId="11" fillId="0" borderId="13" xfId="0" applyFont="1" applyBorder="1" applyAlignment="1">
      <alignment horizontal="center" vertical="center" textRotation="90"/>
    </xf>
    <xf numFmtId="0" fontId="11" fillId="0" borderId="46" xfId="0" applyFont="1" applyBorder="1" applyAlignment="1">
      <alignment horizontal="center" vertical="center" textRotation="90"/>
    </xf>
    <xf numFmtId="0" fontId="20" fillId="7" borderId="5" xfId="0" applyFont="1" applyFill="1" applyBorder="1" applyAlignment="1">
      <alignment horizontal="center" vertical="center" wrapText="1"/>
    </xf>
    <xf numFmtId="0" fontId="50" fillId="0" borderId="5" xfId="0" applyFont="1" applyBorder="1" applyAlignment="1">
      <alignment horizontal="center" vertical="center" wrapText="1"/>
    </xf>
    <xf numFmtId="0" fontId="49" fillId="0" borderId="5" xfId="0" applyFont="1" applyBorder="1" applyAlignment="1">
      <alignment horizontal="center" vertical="center"/>
    </xf>
    <xf numFmtId="0" fontId="17" fillId="0" borderId="5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32" fillId="7" borderId="22" xfId="0" applyFont="1" applyFill="1" applyBorder="1" applyAlignment="1">
      <alignment horizontal="center" vertical="center" textRotation="90"/>
    </xf>
    <xf numFmtId="0" fontId="32" fillId="7" borderId="23" xfId="0" applyFont="1" applyFill="1" applyBorder="1" applyAlignment="1">
      <alignment horizontal="center" vertical="center" textRotation="90"/>
    </xf>
    <xf numFmtId="0" fontId="29" fillId="7" borderId="24" xfId="0" applyFont="1" applyFill="1" applyBorder="1" applyAlignment="1">
      <alignment horizontal="center" vertical="center" textRotation="90"/>
    </xf>
    <xf numFmtId="0" fontId="35" fillId="7" borderId="5" xfId="0" applyFont="1" applyFill="1" applyBorder="1" applyAlignment="1">
      <alignment horizontal="center" vertical="center" wrapText="1"/>
    </xf>
    <xf numFmtId="0" fontId="41" fillId="7" borderId="24" xfId="0" applyFont="1" applyFill="1" applyBorder="1" applyAlignment="1">
      <alignment horizontal="center" vertical="center" textRotation="90"/>
    </xf>
    <xf numFmtId="0" fontId="49" fillId="0" borderId="13" xfId="0" applyFont="1" applyBorder="1" applyAlignment="1">
      <alignment horizontal="left" vertical="center" wrapText="1"/>
    </xf>
    <xf numFmtId="49" fontId="19" fillId="7" borderId="42" xfId="0" applyNumberFormat="1" applyFont="1" applyFill="1" applyBorder="1" applyAlignment="1">
      <alignment horizontal="center" vertical="center"/>
    </xf>
    <xf numFmtId="49" fontId="19" fillId="7" borderId="25" xfId="0" applyNumberFormat="1" applyFont="1" applyFill="1" applyBorder="1" applyAlignment="1">
      <alignment horizontal="center" vertical="center"/>
    </xf>
    <xf numFmtId="49" fontId="19" fillId="7" borderId="26" xfId="0" applyNumberFormat="1" applyFont="1" applyFill="1" applyBorder="1" applyAlignment="1">
      <alignment horizontal="center" vertical="center"/>
    </xf>
    <xf numFmtId="0" fontId="40" fillId="7" borderId="49" xfId="0" applyFont="1" applyFill="1" applyBorder="1" applyAlignment="1">
      <alignment horizontal="center" vertical="center" wrapText="1"/>
    </xf>
    <xf numFmtId="0" fontId="40" fillId="7" borderId="31" xfId="0" applyFont="1" applyFill="1" applyBorder="1" applyAlignment="1">
      <alignment horizontal="center" vertical="center" wrapText="1"/>
    </xf>
    <xf numFmtId="0" fontId="42" fillId="7" borderId="42" xfId="0" applyFont="1" applyFill="1" applyBorder="1" applyAlignment="1">
      <alignment horizontal="left" vertical="center" wrapText="1"/>
    </xf>
    <xf numFmtId="0" fontId="42" fillId="7" borderId="25" xfId="0" applyFont="1" applyFill="1" applyBorder="1" applyAlignment="1">
      <alignment horizontal="left" vertical="center" wrapText="1"/>
    </xf>
    <xf numFmtId="0" fontId="48" fillId="0" borderId="5" xfId="0" applyFont="1" applyBorder="1" applyAlignment="1">
      <alignment horizontal="center" vertical="center" wrapText="1"/>
    </xf>
    <xf numFmtId="0" fontId="32" fillId="7" borderId="42"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43" fillId="7" borderId="42" xfId="0" applyFont="1" applyFill="1" applyBorder="1" applyAlignment="1">
      <alignment horizontal="center" vertical="center"/>
    </xf>
    <xf numFmtId="0" fontId="43" fillId="7" borderId="25" xfId="0" applyFont="1" applyFill="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38" fillId="7" borderId="42" xfId="0" applyFont="1" applyFill="1" applyBorder="1" applyAlignment="1">
      <alignment horizontal="left" vertical="center" wrapText="1"/>
    </xf>
    <xf numFmtId="0" fontId="38" fillId="7" borderId="25" xfId="0" applyFont="1" applyFill="1" applyBorder="1" applyAlignment="1">
      <alignment horizontal="left" vertical="center" wrapText="1"/>
    </xf>
    <xf numFmtId="0" fontId="38" fillId="7" borderId="42" xfId="0" applyFont="1" applyFill="1" applyBorder="1" applyAlignment="1">
      <alignment horizontal="center"/>
    </xf>
    <xf numFmtId="0" fontId="38" fillId="7" borderId="25" xfId="0" applyFont="1" applyFill="1" applyBorder="1" applyAlignment="1">
      <alignment horizontal="center"/>
    </xf>
    <xf numFmtId="0" fontId="50" fillId="0" borderId="5" xfId="0" applyFont="1" applyFill="1" applyBorder="1" applyAlignment="1">
      <alignment horizontal="center" vertical="center" wrapText="1"/>
    </xf>
    <xf numFmtId="0" fontId="8" fillId="0" borderId="5" xfId="0" applyFont="1" applyBorder="1" applyAlignment="1">
      <alignment horizontal="center"/>
    </xf>
    <xf numFmtId="0" fontId="24" fillId="0" borderId="5" xfId="0" applyFont="1" applyBorder="1" applyAlignment="1">
      <alignment horizontal="center" vertical="center" wrapText="1"/>
    </xf>
    <xf numFmtId="0" fontId="17" fillId="0" borderId="5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39" fillId="8" borderId="30" xfId="0" applyFont="1" applyFill="1" applyBorder="1" applyAlignment="1">
      <alignment horizontal="center" vertical="center" wrapText="1"/>
    </xf>
    <xf numFmtId="0" fontId="9" fillId="8" borderId="22"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22" fillId="8" borderId="24" xfId="0" applyFont="1" applyFill="1" applyBorder="1" applyAlignment="1">
      <alignment horizontal="center" vertical="center" textRotation="90"/>
    </xf>
    <xf numFmtId="49" fontId="33" fillId="8" borderId="5" xfId="0" applyNumberFormat="1" applyFont="1" applyFill="1" applyBorder="1" applyAlignment="1">
      <alignment horizontal="center" vertical="center"/>
    </xf>
    <xf numFmtId="0" fontId="31" fillId="8" borderId="46" xfId="0" applyFont="1" applyFill="1" applyBorder="1" applyAlignment="1">
      <alignment horizontal="left" vertical="center" wrapText="1"/>
    </xf>
    <xf numFmtId="0" fontId="16" fillId="8" borderId="22" xfId="0" applyFont="1" applyFill="1" applyBorder="1" applyAlignment="1">
      <alignment horizontal="center" vertical="center" textRotation="90"/>
    </xf>
    <xf numFmtId="0" fontId="16" fillId="8" borderId="23" xfId="0" applyFont="1" applyFill="1" applyBorder="1" applyAlignment="1">
      <alignment horizontal="center" vertical="center" textRotation="90"/>
    </xf>
    <xf numFmtId="0" fontId="0" fillId="8" borderId="24" xfId="0" applyFill="1" applyBorder="1" applyAlignment="1">
      <alignment horizontal="center" vertical="center" textRotation="90"/>
    </xf>
    <xf numFmtId="0" fontId="9" fillId="8" borderId="56"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23" fillId="8" borderId="42" xfId="0" applyFont="1" applyFill="1" applyBorder="1" applyAlignment="1">
      <alignment horizontal="center" vertical="center"/>
    </xf>
    <xf numFmtId="0" fontId="23" fillId="8" borderId="25" xfId="0" applyFont="1" applyFill="1" applyBorder="1" applyAlignment="1">
      <alignment horizontal="center" vertical="center"/>
    </xf>
    <xf numFmtId="0" fontId="30" fillId="8" borderId="42" xfId="0" applyFont="1" applyFill="1" applyBorder="1" applyAlignment="1">
      <alignment horizontal="center" vertical="center" wrapText="1"/>
    </xf>
    <xf numFmtId="0" fontId="30" fillId="8" borderId="25" xfId="0" applyFont="1" applyFill="1" applyBorder="1" applyAlignment="1">
      <alignment horizontal="center" vertical="center" wrapText="1"/>
    </xf>
    <xf numFmtId="0" fontId="23" fillId="0" borderId="5" xfId="0" applyFont="1" applyBorder="1" applyAlignment="1">
      <alignment horizontal="center" vertical="center"/>
    </xf>
    <xf numFmtId="0" fontId="30" fillId="0" borderId="5" xfId="0" applyFont="1" applyBorder="1" applyAlignment="1">
      <alignment horizontal="center" vertical="center" wrapText="1"/>
    </xf>
    <xf numFmtId="0" fontId="10" fillId="8" borderId="42" xfId="0" applyFont="1" applyFill="1" applyBorder="1" applyAlignment="1">
      <alignment horizontal="center" vertical="center" wrapText="1"/>
    </xf>
    <xf numFmtId="0" fontId="10" fillId="8" borderId="26" xfId="0" applyFont="1" applyFill="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colors>
    <mruColors>
      <color rgb="FF00FFCC"/>
      <color rgb="FF00FF00"/>
      <color rgb="FF66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9</xdr:row>
      <xdr:rowOff>28575</xdr:rowOff>
    </xdr:from>
    <xdr:to>
      <xdr:col>4</xdr:col>
      <xdr:colOff>285750</xdr:colOff>
      <xdr:row>9</xdr:row>
      <xdr:rowOff>800100</xdr:rowOff>
    </xdr:to>
    <xdr:pic>
      <xdr:nvPicPr>
        <xdr:cNvPr id="2106" name="Immagine 2" descr="Logo_Ares_Ops_orizz.jpg">
          <a:extLst>
            <a:ext uri="{FF2B5EF4-FFF2-40B4-BE49-F238E27FC236}">
              <a16:creationId xmlns:a16="http://schemas.microsoft.com/office/drawing/2014/main" id="{00000000-0008-0000-0200-00003A080000}"/>
            </a:ext>
          </a:extLst>
        </xdr:cNvPr>
        <xdr:cNvPicPr>
          <a:picLocks noChangeAspect="1"/>
        </xdr:cNvPicPr>
      </xdr:nvPicPr>
      <xdr:blipFill>
        <a:blip xmlns:r="http://schemas.openxmlformats.org/officeDocument/2006/relationships" r:embed="rId1" cstate="print"/>
        <a:srcRect/>
        <a:stretch>
          <a:fillRect/>
        </a:stretch>
      </xdr:blipFill>
      <xdr:spPr bwMode="auto">
        <a:xfrm>
          <a:off x="1885950" y="1752600"/>
          <a:ext cx="11144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G6:P69"/>
  <sheetViews>
    <sheetView showGridLines="0" topLeftCell="F16" zoomScaleNormal="100" workbookViewId="0">
      <selection activeCell="H32" sqref="H32"/>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4" t="s">
        <v>36</v>
      </c>
      <c r="I6" s="224"/>
      <c r="J6" s="224"/>
      <c r="K6" s="224"/>
      <c r="L6" s="224"/>
      <c r="M6" s="224"/>
      <c r="N6" s="224"/>
      <c r="O6" s="224"/>
      <c r="P6" s="224"/>
    </row>
    <row r="8" spans="8:16" ht="15.75" thickBot="1" x14ac:dyDescent="0.3"/>
    <row r="9" spans="8:16" ht="15.75" thickBot="1" x14ac:dyDescent="0.3">
      <c r="H9" s="57" t="s">
        <v>23</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6" ht="15.75" thickBot="1" x14ac:dyDescent="0.3">
      <c r="H17" s="58" t="s">
        <v>27</v>
      </c>
      <c r="I17" s="37"/>
      <c r="J17" s="38"/>
      <c r="K17" s="39"/>
      <c r="L17" s="34"/>
      <c r="M17" s="34"/>
      <c r="N17" s="34"/>
      <c r="O17" s="34"/>
      <c r="P17" s="35"/>
    </row>
    <row r="18" spans="8:16" x14ac:dyDescent="0.25">
      <c r="H18" s="58"/>
      <c r="I18" s="34"/>
      <c r="J18" s="34"/>
      <c r="K18" s="34"/>
      <c r="L18" s="34"/>
      <c r="M18" s="34"/>
      <c r="N18" s="34"/>
      <c r="O18" s="34"/>
      <c r="P18" s="35"/>
    </row>
    <row r="19" spans="8:16" x14ac:dyDescent="0.25">
      <c r="H19" s="58" t="s">
        <v>28</v>
      </c>
      <c r="I19" s="34"/>
      <c r="J19" s="34"/>
      <c r="K19" s="34"/>
      <c r="L19" s="34"/>
      <c r="M19" s="34"/>
      <c r="N19" s="34"/>
      <c r="O19" s="34"/>
      <c r="P19" s="35"/>
    </row>
    <row r="20" spans="8:16" x14ac:dyDescent="0.25">
      <c r="H20" s="58"/>
      <c r="I20" s="34"/>
      <c r="J20" s="34"/>
      <c r="K20" s="34"/>
      <c r="L20" s="34"/>
      <c r="M20" s="34"/>
      <c r="N20" s="34"/>
      <c r="O20" s="34"/>
      <c r="P20" s="35"/>
    </row>
    <row r="21" spans="8:16" x14ac:dyDescent="0.25">
      <c r="H21" s="58" t="s">
        <v>29</v>
      </c>
      <c r="I21" s="34"/>
      <c r="J21" s="34"/>
      <c r="K21" s="34"/>
      <c r="L21" s="34"/>
      <c r="M21" s="34"/>
      <c r="N21" s="34"/>
      <c r="O21" s="34"/>
      <c r="P21" s="35"/>
    </row>
    <row r="22" spans="8:16" x14ac:dyDescent="0.25">
      <c r="H22" s="58" t="s">
        <v>30</v>
      </c>
      <c r="I22" s="34"/>
      <c r="J22" s="34"/>
      <c r="K22" s="34"/>
      <c r="L22" s="34"/>
      <c r="M22" s="34"/>
      <c r="N22" s="34"/>
      <c r="O22" s="34"/>
      <c r="P22" s="35"/>
    </row>
    <row r="23" spans="8:16" x14ac:dyDescent="0.25">
      <c r="H23" s="58" t="s">
        <v>31</v>
      </c>
      <c r="I23" s="34"/>
      <c r="J23" s="34"/>
      <c r="K23" s="34"/>
      <c r="L23" s="34"/>
      <c r="M23" s="34"/>
      <c r="N23" s="34"/>
      <c r="O23" s="34"/>
      <c r="P23" s="35"/>
    </row>
    <row r="24" spans="8:16" x14ac:dyDescent="0.25">
      <c r="H24" s="58" t="s">
        <v>32</v>
      </c>
      <c r="I24" s="34"/>
      <c r="J24" s="34"/>
      <c r="K24" s="34"/>
      <c r="L24" s="34"/>
      <c r="M24" s="34"/>
      <c r="N24" s="34"/>
      <c r="O24" s="34"/>
      <c r="P24" s="35"/>
    </row>
    <row r="25" spans="8:16" x14ac:dyDescent="0.25">
      <c r="H25" s="58" t="s">
        <v>33</v>
      </c>
      <c r="I25" s="34"/>
      <c r="J25" s="34"/>
      <c r="K25" s="34"/>
      <c r="L25" s="34"/>
      <c r="M25" s="34"/>
      <c r="N25" s="34"/>
      <c r="O25" s="34"/>
      <c r="P25" s="35"/>
    </row>
    <row r="26" spans="8:16" x14ac:dyDescent="0.25">
      <c r="H26" s="45"/>
      <c r="I26" s="34"/>
      <c r="J26" s="34"/>
      <c r="K26" s="34"/>
      <c r="L26" s="34"/>
      <c r="M26" s="34"/>
      <c r="N26" s="34"/>
      <c r="O26" s="34"/>
      <c r="P26" s="35"/>
    </row>
    <row r="27" spans="8:16" ht="15.75" thickBot="1" x14ac:dyDescent="0.3">
      <c r="H27" s="46"/>
      <c r="I27" s="40"/>
      <c r="J27" s="40"/>
      <c r="K27" s="40"/>
      <c r="L27" s="40"/>
      <c r="M27" s="40"/>
      <c r="N27" s="40"/>
      <c r="O27" s="40"/>
      <c r="P27" s="41"/>
    </row>
    <row r="28" spans="8:16" ht="19.5" thickBot="1" x14ac:dyDescent="0.35">
      <c r="H28" s="89" t="s">
        <v>34</v>
      </c>
      <c r="I28" s="30"/>
      <c r="J28" s="30"/>
      <c r="K28" s="30"/>
      <c r="L28" s="30"/>
      <c r="M28" s="30"/>
      <c r="N28" s="30"/>
      <c r="O28" s="30"/>
      <c r="P28" s="31" t="s">
        <v>35</v>
      </c>
    </row>
    <row r="29" spans="8:16" ht="15.75" thickBot="1" x14ac:dyDescent="0.3">
      <c r="H29" s="49" t="s">
        <v>37</v>
      </c>
      <c r="I29" s="50"/>
      <c r="J29" s="50"/>
      <c r="K29" s="50"/>
      <c r="L29" s="50"/>
      <c r="M29" s="50"/>
      <c r="N29" s="50"/>
      <c r="O29" s="50"/>
      <c r="P29" s="43"/>
    </row>
    <row r="30" spans="8:16" x14ac:dyDescent="0.25">
      <c r="H30" s="65" t="s">
        <v>47</v>
      </c>
      <c r="I30" s="47"/>
      <c r="J30" s="47"/>
      <c r="K30" s="47"/>
      <c r="L30" s="47"/>
      <c r="M30" s="47"/>
      <c r="N30" s="47"/>
      <c r="O30" s="48"/>
      <c r="P30" s="66"/>
    </row>
    <row r="31" spans="8:16" ht="30" x14ac:dyDescent="0.25">
      <c r="H31" s="72" t="s">
        <v>38</v>
      </c>
      <c r="I31" s="51"/>
      <c r="J31" s="51"/>
      <c r="K31" s="51"/>
      <c r="L31" s="51"/>
      <c r="M31" s="51"/>
      <c r="N31" s="51"/>
      <c r="O31" s="51"/>
      <c r="P31" s="9"/>
    </row>
    <row r="32" spans="8:16" x14ac:dyDescent="0.25">
      <c r="H32" s="65" t="s">
        <v>48</v>
      </c>
      <c r="I32" s="47"/>
      <c r="J32" s="47"/>
      <c r="K32" s="47"/>
      <c r="L32" s="47"/>
      <c r="M32" s="47"/>
      <c r="N32" s="47"/>
      <c r="O32" s="47"/>
      <c r="P32" s="70"/>
    </row>
    <row r="33" spans="8:16" x14ac:dyDescent="0.25">
      <c r="H33" s="72" t="s">
        <v>39</v>
      </c>
      <c r="I33" s="51"/>
      <c r="J33" s="51"/>
      <c r="K33" s="51"/>
      <c r="L33" s="51"/>
      <c r="M33" s="51"/>
      <c r="N33" s="51"/>
      <c r="O33" s="52"/>
      <c r="P33" s="9"/>
    </row>
    <row r="34" spans="8:16" x14ac:dyDescent="0.25">
      <c r="H34" s="65" t="s">
        <v>49</v>
      </c>
      <c r="I34" s="47"/>
      <c r="J34" s="47"/>
      <c r="K34" s="47"/>
      <c r="L34" s="47"/>
      <c r="M34" s="47"/>
      <c r="N34" s="47"/>
      <c r="O34" s="47"/>
      <c r="P34" s="70"/>
    </row>
    <row r="35" spans="8:16" x14ac:dyDescent="0.25">
      <c r="H35" s="225" t="s">
        <v>40</v>
      </c>
      <c r="I35" s="226"/>
      <c r="J35" s="226"/>
      <c r="K35" s="226"/>
      <c r="L35" s="226"/>
      <c r="M35" s="226"/>
      <c r="N35" s="226"/>
      <c r="O35" s="227"/>
      <c r="P35" s="90"/>
    </row>
    <row r="36" spans="8:16" x14ac:dyDescent="0.25">
      <c r="H36" s="231" t="s">
        <v>52</v>
      </c>
      <c r="I36" s="232"/>
      <c r="J36" s="232"/>
      <c r="K36" s="232"/>
      <c r="L36" s="232"/>
      <c r="M36" s="232"/>
      <c r="N36" s="232"/>
      <c r="O36" s="233"/>
      <c r="P36" s="91"/>
    </row>
    <row r="37" spans="8:16" x14ac:dyDescent="0.25">
      <c r="H37" s="221" t="s">
        <v>41</v>
      </c>
      <c r="I37" s="222"/>
      <c r="J37" s="222"/>
      <c r="K37" s="222"/>
      <c r="L37" s="222"/>
      <c r="M37" s="222"/>
      <c r="N37" s="222"/>
      <c r="O37" s="223"/>
      <c r="P37" s="90"/>
    </row>
    <row r="38" spans="8:16" x14ac:dyDescent="0.25">
      <c r="H38" s="68" t="s">
        <v>42</v>
      </c>
      <c r="I38" s="54"/>
      <c r="J38" s="54"/>
      <c r="K38" s="54"/>
      <c r="L38" s="54"/>
      <c r="M38" s="54"/>
      <c r="N38" s="54"/>
      <c r="O38" s="54"/>
      <c r="P38" s="91"/>
    </row>
    <row r="39" spans="8:16" x14ac:dyDescent="0.25">
      <c r="H39" s="228" t="s">
        <v>53</v>
      </c>
      <c r="I39" s="229"/>
      <c r="J39" s="229"/>
      <c r="K39" s="229"/>
      <c r="L39" s="229"/>
      <c r="M39" s="229"/>
      <c r="N39" s="229"/>
      <c r="O39" s="230"/>
      <c r="P39" s="92"/>
    </row>
    <row r="40" spans="8:16" x14ac:dyDescent="0.25">
      <c r="H40" s="221" t="s">
        <v>54</v>
      </c>
      <c r="I40" s="222"/>
      <c r="J40" s="222"/>
      <c r="K40" s="222"/>
      <c r="L40" s="222"/>
      <c r="M40" s="222"/>
      <c r="N40" s="222"/>
      <c r="O40" s="223"/>
      <c r="P40" s="90"/>
    </row>
    <row r="41" spans="8:16" x14ac:dyDescent="0.25">
      <c r="H41" s="68" t="s">
        <v>43</v>
      </c>
      <c r="I41" s="54"/>
      <c r="J41" s="54"/>
      <c r="K41" s="54"/>
      <c r="L41" s="54"/>
      <c r="M41" s="54"/>
      <c r="N41" s="54"/>
      <c r="O41" s="54"/>
      <c r="P41" s="91"/>
    </row>
    <row r="42" spans="8:16" x14ac:dyDescent="0.25">
      <c r="H42" s="65" t="s">
        <v>50</v>
      </c>
      <c r="I42" s="47"/>
      <c r="J42" s="47"/>
      <c r="K42" s="47"/>
      <c r="L42" s="47"/>
      <c r="M42" s="47"/>
      <c r="N42" s="47"/>
      <c r="O42" s="48"/>
      <c r="P42" s="71"/>
    </row>
    <row r="43" spans="8:16" x14ac:dyDescent="0.25">
      <c r="H43" s="221" t="s">
        <v>44</v>
      </c>
      <c r="I43" s="222"/>
      <c r="J43" s="222"/>
      <c r="K43" s="222"/>
      <c r="L43" s="222"/>
      <c r="M43" s="222"/>
      <c r="N43" s="222"/>
      <c r="O43" s="223"/>
      <c r="P43" s="90"/>
    </row>
    <row r="44" spans="8:16" ht="30" x14ac:dyDescent="0.25">
      <c r="H44" s="68" t="s">
        <v>45</v>
      </c>
      <c r="I44" s="54"/>
      <c r="J44" s="54"/>
      <c r="K44" s="54"/>
      <c r="L44" s="54"/>
      <c r="M44" s="54"/>
      <c r="N44" s="54"/>
      <c r="O44" s="54"/>
      <c r="P44" s="91"/>
    </row>
    <row r="45" spans="8:16" x14ac:dyDescent="0.25">
      <c r="H45" s="65" t="s">
        <v>51</v>
      </c>
      <c r="I45" s="47"/>
      <c r="J45" s="47"/>
      <c r="K45" s="47"/>
      <c r="L45" s="47"/>
      <c r="M45" s="47"/>
      <c r="N45" s="47"/>
      <c r="O45" s="48"/>
      <c r="P45" s="71"/>
    </row>
    <row r="46" spans="8:16" ht="15.75" thickBot="1" x14ac:dyDescent="0.3">
      <c r="H46" s="72" t="s">
        <v>46</v>
      </c>
      <c r="I46" s="51"/>
      <c r="J46" s="51"/>
      <c r="K46" s="51"/>
      <c r="L46" s="51"/>
      <c r="M46" s="51"/>
      <c r="N46" s="51"/>
      <c r="O46" s="52"/>
      <c r="P46" s="9"/>
    </row>
    <row r="47" spans="8:16" ht="15.75" thickBot="1" x14ac:dyDescent="0.3">
      <c r="H47" s="49" t="s">
        <v>55</v>
      </c>
      <c r="I47" s="50"/>
      <c r="J47" s="50"/>
      <c r="K47" s="50"/>
      <c r="L47" s="50"/>
      <c r="M47" s="50"/>
      <c r="N47" s="50"/>
      <c r="O47" s="50"/>
      <c r="P47" s="43"/>
    </row>
    <row r="48" spans="8:16" x14ac:dyDescent="0.25">
      <c r="H48" s="65" t="s">
        <v>58</v>
      </c>
      <c r="I48" s="47"/>
      <c r="J48" s="47"/>
      <c r="K48" s="47"/>
      <c r="L48" s="47"/>
      <c r="M48" s="47"/>
      <c r="N48" s="47"/>
      <c r="O48" s="48"/>
      <c r="P48" s="71"/>
    </row>
    <row r="49" spans="8:16" ht="30" x14ac:dyDescent="0.25">
      <c r="H49" s="72" t="s">
        <v>56</v>
      </c>
      <c r="I49" s="51"/>
      <c r="J49" s="51"/>
      <c r="K49" s="51"/>
      <c r="L49" s="51"/>
      <c r="M49" s="51"/>
      <c r="N49" s="51"/>
      <c r="O49" s="52"/>
      <c r="P49" s="9"/>
    </row>
    <row r="50" spans="8:16" x14ac:dyDescent="0.25">
      <c r="H50" s="65" t="s">
        <v>59</v>
      </c>
      <c r="I50" s="47"/>
      <c r="J50" s="47"/>
      <c r="K50" s="47"/>
      <c r="L50" s="47"/>
      <c r="M50" s="47"/>
      <c r="N50" s="47"/>
      <c r="O50" s="48"/>
      <c r="P50" s="71"/>
    </row>
    <row r="51" spans="8:16" ht="30.75" thickBot="1" x14ac:dyDescent="0.3">
      <c r="H51" s="72" t="s">
        <v>57</v>
      </c>
      <c r="I51" s="51"/>
      <c r="J51" s="51"/>
      <c r="K51" s="51"/>
      <c r="L51" s="51"/>
      <c r="M51" s="51"/>
      <c r="N51" s="51"/>
      <c r="O51" s="52"/>
      <c r="P51" s="9"/>
    </row>
    <row r="52" spans="8:16" ht="15.75" thickBot="1" x14ac:dyDescent="0.3">
      <c r="H52" s="49" t="s">
        <v>67</v>
      </c>
      <c r="I52" s="50"/>
      <c r="J52" s="50"/>
      <c r="K52" s="50"/>
      <c r="L52" s="50"/>
      <c r="M52" s="50"/>
      <c r="N52" s="50"/>
      <c r="O52" s="50"/>
      <c r="P52" s="43"/>
    </row>
    <row r="53" spans="8:16" x14ac:dyDescent="0.25">
      <c r="H53" s="65" t="s">
        <v>68</v>
      </c>
      <c r="I53" s="47"/>
      <c r="J53" s="47"/>
      <c r="K53" s="47"/>
      <c r="L53" s="47"/>
      <c r="M53" s="47"/>
      <c r="N53" s="47"/>
      <c r="O53" s="48"/>
      <c r="P53" s="71"/>
    </row>
    <row r="54" spans="8:16" ht="30" x14ac:dyDescent="0.25">
      <c r="H54" s="72" t="s">
        <v>60</v>
      </c>
      <c r="I54" s="51"/>
      <c r="J54" s="51"/>
      <c r="K54" s="51"/>
      <c r="L54" s="51"/>
      <c r="M54" s="51"/>
      <c r="N54" s="51"/>
      <c r="O54" s="52"/>
      <c r="P54" s="9"/>
    </row>
    <row r="55" spans="8:16" x14ac:dyDescent="0.25">
      <c r="H55" s="65" t="s">
        <v>69</v>
      </c>
      <c r="I55" s="47"/>
      <c r="J55" s="47"/>
      <c r="K55" s="47"/>
      <c r="L55" s="47"/>
      <c r="M55" s="47"/>
      <c r="N55" s="47"/>
      <c r="O55" s="48"/>
      <c r="P55" s="71"/>
    </row>
    <row r="56" spans="8:16" ht="30.75" thickBot="1" x14ac:dyDescent="0.3">
      <c r="H56" s="72" t="s">
        <v>61</v>
      </c>
      <c r="I56" s="51"/>
      <c r="J56" s="51"/>
      <c r="K56" s="51"/>
      <c r="L56" s="51"/>
      <c r="M56" s="51"/>
      <c r="N56" s="51"/>
      <c r="O56" s="52"/>
      <c r="P56" s="9"/>
    </row>
    <row r="57" spans="8:16" ht="15.75" thickBot="1" x14ac:dyDescent="0.3">
      <c r="H57" s="49" t="s">
        <v>70</v>
      </c>
      <c r="I57" s="50"/>
      <c r="J57" s="50"/>
      <c r="K57" s="50"/>
      <c r="L57" s="50"/>
      <c r="M57" s="50"/>
      <c r="N57" s="50"/>
      <c r="O57" s="50"/>
      <c r="P57" s="43"/>
    </row>
    <row r="58" spans="8:16" x14ac:dyDescent="0.25">
      <c r="H58" s="65" t="s">
        <v>71</v>
      </c>
      <c r="I58" s="47"/>
      <c r="J58" s="47"/>
      <c r="K58" s="47"/>
      <c r="L58" s="47"/>
      <c r="M58" s="47"/>
      <c r="N58" s="47"/>
      <c r="O58" s="48"/>
      <c r="P58" s="71"/>
    </row>
    <row r="59" spans="8:16" ht="30" x14ac:dyDescent="0.25">
      <c r="H59" s="72" t="s">
        <v>62</v>
      </c>
      <c r="I59" s="51"/>
      <c r="J59" s="51"/>
      <c r="K59" s="51"/>
      <c r="L59" s="51"/>
      <c r="M59" s="51"/>
      <c r="N59" s="51"/>
      <c r="O59" s="52"/>
      <c r="P59" s="9"/>
    </row>
    <row r="60" spans="8:16" x14ac:dyDescent="0.25">
      <c r="H60" s="65" t="s">
        <v>72</v>
      </c>
      <c r="I60" s="47"/>
      <c r="J60" s="47"/>
      <c r="K60" s="47"/>
      <c r="L60" s="47"/>
      <c r="M60" s="47"/>
      <c r="N60" s="47"/>
      <c r="O60" s="48"/>
      <c r="P60" s="71"/>
    </row>
    <row r="61" spans="8:16" ht="30" x14ac:dyDescent="0.25">
      <c r="H61" s="72" t="s">
        <v>63</v>
      </c>
      <c r="I61" s="51"/>
      <c r="J61" s="51"/>
      <c r="K61" s="51"/>
      <c r="L61" s="51"/>
      <c r="M61" s="51"/>
      <c r="N61" s="51"/>
      <c r="O61" s="52"/>
      <c r="P61" s="9"/>
    </row>
    <row r="62" spans="8:16" x14ac:dyDescent="0.25">
      <c r="H62" s="65" t="s">
        <v>73</v>
      </c>
      <c r="I62" s="47"/>
      <c r="J62" s="47"/>
      <c r="K62" s="47"/>
      <c r="L62" s="47"/>
      <c r="M62" s="47"/>
      <c r="N62" s="47"/>
      <c r="O62" s="48"/>
      <c r="P62" s="71"/>
    </row>
    <row r="63" spans="8:16" ht="30" x14ac:dyDescent="0.25">
      <c r="H63" s="72" t="s">
        <v>64</v>
      </c>
      <c r="I63" s="51"/>
      <c r="J63" s="51"/>
      <c r="K63" s="51"/>
      <c r="L63" s="51"/>
      <c r="M63" s="51"/>
      <c r="N63" s="51"/>
      <c r="O63" s="52"/>
      <c r="P63" s="9"/>
    </row>
    <row r="64" spans="8:16" x14ac:dyDescent="0.25">
      <c r="H64" s="65" t="s">
        <v>74</v>
      </c>
      <c r="I64" s="47"/>
      <c r="J64" s="47"/>
      <c r="K64" s="47"/>
      <c r="L64" s="47"/>
      <c r="M64" s="47"/>
      <c r="N64" s="47"/>
      <c r="O64" s="48"/>
      <c r="P64" s="71"/>
    </row>
    <row r="65" spans="7:16" x14ac:dyDescent="0.25">
      <c r="G65" s="64"/>
      <c r="H65" s="72"/>
      <c r="I65" s="51"/>
      <c r="J65" s="51"/>
      <c r="K65" s="51"/>
      <c r="L65" s="51"/>
      <c r="M65" s="51"/>
      <c r="N65" s="51"/>
      <c r="O65" s="52"/>
      <c r="P65" s="9"/>
    </row>
    <row r="66" spans="7:16" x14ac:dyDescent="0.25">
      <c r="H66" s="93" t="s">
        <v>75</v>
      </c>
      <c r="I66" s="55"/>
      <c r="J66" s="55"/>
      <c r="K66" s="55"/>
      <c r="L66" s="55"/>
      <c r="M66" s="55"/>
      <c r="N66" s="55"/>
      <c r="O66" s="56"/>
      <c r="P66" s="94"/>
    </row>
    <row r="67" spans="7:16" ht="30" x14ac:dyDescent="0.25">
      <c r="H67" s="72" t="s">
        <v>65</v>
      </c>
      <c r="I67" s="51"/>
      <c r="J67" s="51"/>
      <c r="K67" s="51"/>
      <c r="L67" s="51"/>
      <c r="M67" s="51"/>
      <c r="N67" s="51"/>
      <c r="O67" s="52"/>
      <c r="P67" s="9"/>
    </row>
    <row r="68" spans="7:16" x14ac:dyDescent="0.25">
      <c r="H68" s="65" t="s">
        <v>76</v>
      </c>
      <c r="I68" s="47"/>
      <c r="J68" s="47"/>
      <c r="K68" s="47"/>
      <c r="L68" s="47"/>
      <c r="M68" s="47"/>
      <c r="N68" s="47"/>
      <c r="O68" s="48"/>
      <c r="P68" s="71"/>
    </row>
    <row r="69" spans="7:16" ht="15.75" thickBot="1" x14ac:dyDescent="0.3">
      <c r="H69" s="79" t="s">
        <v>66</v>
      </c>
      <c r="I69" s="80"/>
      <c r="J69" s="80"/>
      <c r="K69" s="80"/>
      <c r="L69" s="80"/>
      <c r="M69" s="80"/>
      <c r="N69" s="80"/>
      <c r="O69" s="81"/>
      <c r="P69" s="12"/>
    </row>
  </sheetData>
  <mergeCells count="7">
    <mergeCell ref="H40:O40"/>
    <mergeCell ref="H43:O43"/>
    <mergeCell ref="H6:P6"/>
    <mergeCell ref="H35:O35"/>
    <mergeCell ref="H39:O39"/>
    <mergeCell ref="H36:O36"/>
    <mergeCell ref="H37:O37"/>
  </mergeCells>
  <phoneticPr fontId="21" type="noConversion"/>
  <printOptions horizontalCentered="1"/>
  <pageMargins left="0.31496062992125984" right="0.23622047244094491" top="0.3937007874015748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C5:N31"/>
  <sheetViews>
    <sheetView zoomScale="50" zoomScaleNormal="5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184</v>
      </c>
      <c r="G11" s="242"/>
      <c r="H11" s="242"/>
      <c r="I11" s="242"/>
      <c r="J11" s="159" t="s">
        <v>163</v>
      </c>
      <c r="K11" s="203"/>
      <c r="N11" s="112"/>
    </row>
    <row r="12" spans="3:14" customFormat="1" ht="51" customHeight="1" x14ac:dyDescent="0.25">
      <c r="D12" s="266" t="s">
        <v>169</v>
      </c>
      <c r="E12" s="267"/>
      <c r="F12" s="241" t="s">
        <v>299</v>
      </c>
      <c r="G12" s="241"/>
      <c r="H12" s="241"/>
      <c r="I12" s="241"/>
      <c r="J12" s="159" t="s">
        <v>164</v>
      </c>
      <c r="K12" s="204"/>
    </row>
    <row r="13" spans="3:14" customFormat="1" ht="39.950000000000003" customHeight="1" x14ac:dyDescent="0.35">
      <c r="D13" s="268" t="s">
        <v>170</v>
      </c>
      <c r="E13" s="269"/>
      <c r="F13" s="242" t="s">
        <v>301</v>
      </c>
      <c r="G13" s="242"/>
      <c r="H13" s="242"/>
      <c r="I13" s="242"/>
      <c r="J13" s="169" t="s">
        <v>175</v>
      </c>
      <c r="K13" s="201" t="e">
        <f>AVERAGE(K10:K12)</f>
        <v>#DIV/0!</v>
      </c>
    </row>
    <row r="14" spans="3:14" customFormat="1" ht="59.25" customHeight="1" thickBot="1" x14ac:dyDescent="0.3">
      <c r="D14" s="255" t="s">
        <v>166</v>
      </c>
      <c r="E14" s="256"/>
      <c r="F14" s="251" t="s">
        <v>300</v>
      </c>
      <c r="G14" s="251"/>
      <c r="H14" s="208" t="s">
        <v>180</v>
      </c>
      <c r="I14" s="217" t="s">
        <v>291</v>
      </c>
      <c r="J14" s="212" t="s">
        <v>176</v>
      </c>
      <c r="K14" s="213">
        <v>1</v>
      </c>
    </row>
    <row r="15" spans="3:14" ht="76.5" customHeight="1" x14ac:dyDescent="0.25">
      <c r="D15" s="246" t="s">
        <v>128</v>
      </c>
      <c r="E15" s="249" t="s">
        <v>142</v>
      </c>
      <c r="F15" s="249"/>
      <c r="G15" s="218" t="s">
        <v>171</v>
      </c>
      <c r="H15" s="218" t="s">
        <v>143</v>
      </c>
      <c r="I15" s="218" t="s">
        <v>153</v>
      </c>
      <c r="J15" s="218" t="s">
        <v>144</v>
      </c>
      <c r="K15" s="218" t="s">
        <v>145</v>
      </c>
    </row>
    <row r="16" spans="3:14" ht="69" customHeight="1" x14ac:dyDescent="0.25">
      <c r="D16" s="247"/>
      <c r="E16" s="126" t="s">
        <v>130</v>
      </c>
      <c r="F16" s="141" t="s">
        <v>326</v>
      </c>
      <c r="G16" s="141" t="s">
        <v>329</v>
      </c>
      <c r="H16" s="138" t="s">
        <v>238</v>
      </c>
      <c r="I16" s="140"/>
      <c r="J16" s="139">
        <v>44561</v>
      </c>
      <c r="K16" s="130">
        <v>50</v>
      </c>
    </row>
    <row r="17" spans="4:11" ht="33" customHeight="1" x14ac:dyDescent="0.25">
      <c r="D17" s="247"/>
      <c r="E17" s="126" t="s">
        <v>131</v>
      </c>
      <c r="F17" s="141" t="s">
        <v>328</v>
      </c>
      <c r="G17" s="141" t="s">
        <v>327</v>
      </c>
      <c r="H17" s="138" t="s">
        <v>238</v>
      </c>
      <c r="I17" s="140"/>
      <c r="J17" s="139">
        <v>44742</v>
      </c>
      <c r="K17" s="130">
        <v>50</v>
      </c>
    </row>
    <row r="18" spans="4:11" ht="33.75" customHeight="1" x14ac:dyDescent="0.25">
      <c r="D18" s="247"/>
      <c r="E18" s="126" t="s">
        <v>132</v>
      </c>
      <c r="F18" s="141"/>
      <c r="G18" s="138"/>
      <c r="H18" s="138"/>
      <c r="I18" s="140"/>
      <c r="J18" s="139"/>
      <c r="K18" s="130"/>
    </row>
    <row r="19" spans="4:11" ht="35.25" customHeight="1" x14ac:dyDescent="0.25">
      <c r="D19" s="247"/>
      <c r="E19" s="126" t="s">
        <v>133</v>
      </c>
      <c r="F19" s="138"/>
      <c r="G19" s="138"/>
      <c r="H19" s="138"/>
      <c r="I19" s="140"/>
      <c r="J19" s="139"/>
      <c r="K19" s="130"/>
    </row>
    <row r="20" spans="4:11" ht="36" customHeight="1" x14ac:dyDescent="0.25">
      <c r="D20" s="247"/>
      <c r="E20" s="126" t="s">
        <v>134</v>
      </c>
      <c r="F20" s="138"/>
      <c r="G20" s="138"/>
      <c r="H20" s="138"/>
      <c r="I20" s="140"/>
      <c r="J20" s="139"/>
      <c r="K20" s="130"/>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25</v>
      </c>
    </row>
    <row r="25" spans="4:11" ht="33.75" customHeight="1" x14ac:dyDescent="0.25">
      <c r="D25" s="247"/>
      <c r="E25" s="126" t="s">
        <v>131</v>
      </c>
      <c r="F25" s="99"/>
      <c r="G25" s="101"/>
      <c r="H25" s="100"/>
      <c r="I25" s="132">
        <v>1</v>
      </c>
      <c r="J25" s="129"/>
      <c r="K25" s="131">
        <f>IF(AND(I25&gt;0,K17&gt;0),(I25*K17),0)</f>
        <v>50</v>
      </c>
    </row>
    <row r="26" spans="4:11" ht="33.75" customHeight="1" x14ac:dyDescent="0.25">
      <c r="D26" s="247"/>
      <c r="E26" s="126" t="s">
        <v>132</v>
      </c>
      <c r="F26" s="99"/>
      <c r="G26" s="101"/>
      <c r="H26" s="100"/>
      <c r="I26" s="132">
        <v>0.2</v>
      </c>
      <c r="J26" s="129"/>
      <c r="K26" s="131">
        <f>IF(AND(I26&gt;0,K18&gt;0),(I26*K18),0)</f>
        <v>0</v>
      </c>
    </row>
    <row r="27" spans="4:11" ht="49.5" customHeight="1" x14ac:dyDescent="0.25">
      <c r="D27" s="247"/>
      <c r="E27" s="126" t="s">
        <v>133</v>
      </c>
      <c r="F27" s="99"/>
      <c r="G27" s="101"/>
      <c r="H27" s="100"/>
      <c r="I27" s="132">
        <v>0</v>
      </c>
      <c r="J27" s="129"/>
      <c r="K27" s="131">
        <f>IF(AND(I27&gt;0,K19&gt;0),(I27*K19),0)</f>
        <v>0</v>
      </c>
    </row>
    <row r="28" spans="4:11" ht="43.5" customHeight="1" x14ac:dyDescent="0.25">
      <c r="D28" s="247"/>
      <c r="E28" s="126" t="s">
        <v>134</v>
      </c>
      <c r="F28" s="99"/>
      <c r="G28" s="101"/>
      <c r="H28" s="100"/>
      <c r="I28" s="132">
        <v>0</v>
      </c>
      <c r="J28" s="129"/>
      <c r="K28" s="131">
        <f>IF(AND(I28&gt;0,K20&gt;0),(I28*K20),0)</f>
        <v>0</v>
      </c>
    </row>
    <row r="29" spans="4:11" ht="36" customHeight="1" thickBot="1" x14ac:dyDescent="0.3">
      <c r="D29" s="250"/>
      <c r="E29" s="145"/>
      <c r="F29" s="146"/>
      <c r="G29" s="146"/>
      <c r="H29" s="146"/>
      <c r="I29" s="148" t="s">
        <v>157</v>
      </c>
      <c r="J29" s="155"/>
      <c r="K29" s="156">
        <f>SUM(K24:K28)</f>
        <v>75</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C5:N31"/>
  <sheetViews>
    <sheetView tabSelected="1" zoomScale="80" zoomScaleNormal="8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232</v>
      </c>
      <c r="G11" s="242"/>
      <c r="H11" s="242"/>
      <c r="I11" s="242"/>
      <c r="J11" s="159" t="s">
        <v>163</v>
      </c>
      <c r="K11" s="203"/>
      <c r="N11" s="112"/>
    </row>
    <row r="12" spans="3:14" customFormat="1" ht="51" customHeight="1" x14ac:dyDescent="0.25">
      <c r="D12" s="266" t="s">
        <v>169</v>
      </c>
      <c r="E12" s="267"/>
      <c r="F12" s="270" t="s">
        <v>233</v>
      </c>
      <c r="G12" s="270"/>
      <c r="H12" s="270"/>
      <c r="I12" s="270"/>
      <c r="J12" s="159" t="s">
        <v>164</v>
      </c>
      <c r="K12" s="204"/>
    </row>
    <row r="13" spans="3:14" customFormat="1" ht="39.950000000000003" customHeight="1" x14ac:dyDescent="0.35">
      <c r="D13" s="268" t="s">
        <v>170</v>
      </c>
      <c r="E13" s="269"/>
      <c r="F13" s="242" t="s">
        <v>235</v>
      </c>
      <c r="G13" s="242"/>
      <c r="H13" s="242"/>
      <c r="I13" s="242"/>
      <c r="J13" s="169" t="s">
        <v>175</v>
      </c>
      <c r="K13" s="201" t="e">
        <f>AVERAGE(K10:K12)</f>
        <v>#DIV/0!</v>
      </c>
    </row>
    <row r="14" spans="3:14" customFormat="1" ht="59.25" customHeight="1" thickBot="1" x14ac:dyDescent="0.3">
      <c r="D14" s="255" t="s">
        <v>166</v>
      </c>
      <c r="E14" s="256"/>
      <c r="F14" s="251" t="s">
        <v>234</v>
      </c>
      <c r="G14" s="251"/>
      <c r="H14" s="208" t="s">
        <v>180</v>
      </c>
      <c r="I14" s="217" t="s">
        <v>187</v>
      </c>
      <c r="J14" s="212" t="s">
        <v>176</v>
      </c>
      <c r="K14" s="213">
        <v>1</v>
      </c>
    </row>
    <row r="15" spans="3:14" ht="76.5" customHeight="1" x14ac:dyDescent="0.25">
      <c r="D15" s="246" t="s">
        <v>128</v>
      </c>
      <c r="E15" s="249" t="s">
        <v>142</v>
      </c>
      <c r="F15" s="249"/>
      <c r="G15" s="216" t="s">
        <v>171</v>
      </c>
      <c r="H15" s="216" t="s">
        <v>143</v>
      </c>
      <c r="I15" s="216" t="s">
        <v>153</v>
      </c>
      <c r="J15" s="216" t="s">
        <v>144</v>
      </c>
      <c r="K15" s="216" t="s">
        <v>145</v>
      </c>
    </row>
    <row r="16" spans="3:14" ht="37.5" customHeight="1" x14ac:dyDescent="0.25">
      <c r="D16" s="247"/>
      <c r="E16" s="126" t="s">
        <v>130</v>
      </c>
      <c r="F16" s="142" t="s">
        <v>198</v>
      </c>
      <c r="G16" s="138" t="s">
        <v>199</v>
      </c>
      <c r="H16" s="138" t="s">
        <v>241</v>
      </c>
      <c r="I16" s="140" t="s">
        <v>316</v>
      </c>
      <c r="J16" s="139">
        <v>44286</v>
      </c>
      <c r="K16" s="130">
        <v>30</v>
      </c>
    </row>
    <row r="17" spans="4:11" ht="33" customHeight="1" x14ac:dyDescent="0.25">
      <c r="D17" s="247"/>
      <c r="E17" s="126" t="s">
        <v>131</v>
      </c>
      <c r="F17" s="142" t="s">
        <v>239</v>
      </c>
      <c r="G17" s="138" t="s">
        <v>199</v>
      </c>
      <c r="H17" s="138" t="s">
        <v>238</v>
      </c>
      <c r="I17" s="140"/>
      <c r="J17" s="139">
        <v>44500</v>
      </c>
      <c r="K17" s="130">
        <v>50</v>
      </c>
    </row>
    <row r="18" spans="4:11" ht="33.75" customHeight="1" x14ac:dyDescent="0.25">
      <c r="D18" s="247"/>
      <c r="E18" s="126" t="s">
        <v>132</v>
      </c>
      <c r="F18" s="141" t="s">
        <v>240</v>
      </c>
      <c r="G18" s="138" t="s">
        <v>199</v>
      </c>
      <c r="H18" s="138" t="s">
        <v>241</v>
      </c>
      <c r="I18" s="140" t="s">
        <v>316</v>
      </c>
      <c r="J18" s="139">
        <v>44561</v>
      </c>
      <c r="K18" s="130">
        <v>20</v>
      </c>
    </row>
    <row r="19" spans="4:11" ht="35.25" customHeight="1" x14ac:dyDescent="0.25">
      <c r="D19" s="247"/>
      <c r="E19" s="126" t="s">
        <v>133</v>
      </c>
      <c r="F19" s="138"/>
      <c r="G19" s="138"/>
      <c r="H19" s="138"/>
      <c r="I19" s="140"/>
      <c r="J19" s="139"/>
      <c r="K19" s="130"/>
    </row>
    <row r="20" spans="4:11" ht="36" customHeight="1" x14ac:dyDescent="0.25">
      <c r="D20" s="247"/>
      <c r="E20" s="126" t="s">
        <v>134</v>
      </c>
      <c r="F20" s="138"/>
      <c r="G20" s="138"/>
      <c r="H20" s="138"/>
      <c r="I20" s="140"/>
      <c r="J20" s="139"/>
      <c r="K20" s="130"/>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15</v>
      </c>
    </row>
    <row r="25" spans="4:11" ht="33.75" customHeight="1" x14ac:dyDescent="0.25">
      <c r="D25" s="247"/>
      <c r="E25" s="126" t="s">
        <v>131</v>
      </c>
      <c r="F25" s="99"/>
      <c r="G25" s="101"/>
      <c r="H25" s="100"/>
      <c r="I25" s="132">
        <v>1</v>
      </c>
      <c r="J25" s="129"/>
      <c r="K25" s="131">
        <f>IF(AND(I25&gt;0,K17&gt;0),(I25*K17),0)</f>
        <v>50</v>
      </c>
    </row>
    <row r="26" spans="4:11" ht="33.75" customHeight="1" x14ac:dyDescent="0.25">
      <c r="D26" s="247"/>
      <c r="E26" s="126" t="s">
        <v>132</v>
      </c>
      <c r="F26" s="99"/>
      <c r="G26" s="101"/>
      <c r="H26" s="100"/>
      <c r="I26" s="132">
        <v>0.2</v>
      </c>
      <c r="J26" s="129"/>
      <c r="K26" s="131">
        <f>IF(AND(I26&gt;0,K18&gt;0),(I26*K18),0)</f>
        <v>4</v>
      </c>
    </row>
    <row r="27" spans="4:11" ht="49.5" customHeight="1" x14ac:dyDescent="0.25">
      <c r="D27" s="247"/>
      <c r="E27" s="126" t="s">
        <v>133</v>
      </c>
      <c r="F27" s="99"/>
      <c r="G27" s="101"/>
      <c r="H27" s="100"/>
      <c r="I27" s="132">
        <v>0</v>
      </c>
      <c r="J27" s="129"/>
      <c r="K27" s="131">
        <f>IF(AND(I27&gt;0,K19&gt;0),(I27*K19),0)</f>
        <v>0</v>
      </c>
    </row>
    <row r="28" spans="4:11" ht="43.5" customHeight="1" x14ac:dyDescent="0.25">
      <c r="D28" s="247"/>
      <c r="E28" s="126" t="s">
        <v>134</v>
      </c>
      <c r="F28" s="99"/>
      <c r="G28" s="101"/>
      <c r="H28" s="100"/>
      <c r="I28" s="132">
        <v>0</v>
      </c>
      <c r="J28" s="129"/>
      <c r="K28" s="131">
        <f>IF(AND(I28&gt;0,K20&gt;0),(I28*K20),0)</f>
        <v>0</v>
      </c>
    </row>
    <row r="29" spans="4:11" ht="36" customHeight="1" thickBot="1" x14ac:dyDescent="0.3">
      <c r="D29" s="250"/>
      <c r="E29" s="145"/>
      <c r="F29" s="146"/>
      <c r="G29" s="146"/>
      <c r="H29" s="146"/>
      <c r="I29" s="148" t="s">
        <v>157</v>
      </c>
      <c r="J29" s="155"/>
      <c r="K29" s="156">
        <f>SUM(K24:K28)</f>
        <v>69</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f>K29/100*K14</f>
        <v>0.69</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6FF99"/>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253</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47.25" x14ac:dyDescent="0.25">
      <c r="D16" s="285"/>
      <c r="E16" s="126" t="s">
        <v>130</v>
      </c>
      <c r="F16" s="142" t="s">
        <v>200</v>
      </c>
      <c r="G16" s="138" t="s">
        <v>254</v>
      </c>
      <c r="H16" s="138" t="s">
        <v>238</v>
      </c>
      <c r="I16" s="140"/>
      <c r="J16" s="139">
        <v>44377</v>
      </c>
      <c r="K16" s="130">
        <v>25</v>
      </c>
    </row>
    <row r="17" spans="4:11" ht="41.25" customHeight="1" x14ac:dyDescent="0.25">
      <c r="D17" s="285"/>
      <c r="E17" s="126" t="s">
        <v>131</v>
      </c>
      <c r="F17" s="142" t="s">
        <v>244</v>
      </c>
      <c r="G17" s="138" t="s">
        <v>201</v>
      </c>
      <c r="H17" s="138" t="s">
        <v>241</v>
      </c>
      <c r="I17" s="140" t="s">
        <v>310</v>
      </c>
      <c r="J17" s="139">
        <v>44377</v>
      </c>
      <c r="K17" s="130">
        <v>25</v>
      </c>
    </row>
    <row r="18" spans="4:11" ht="33.75" customHeight="1" x14ac:dyDescent="0.25">
      <c r="D18" s="285"/>
      <c r="E18" s="126" t="s">
        <v>132</v>
      </c>
      <c r="F18" s="141" t="s">
        <v>252</v>
      </c>
      <c r="G18" s="138" t="s">
        <v>254</v>
      </c>
      <c r="H18" s="138" t="s">
        <v>241</v>
      </c>
      <c r="I18" s="140" t="s">
        <v>317</v>
      </c>
      <c r="J18" s="139">
        <v>44561</v>
      </c>
      <c r="K18" s="130">
        <v>50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23:D29"/>
    <mergeCell ref="D8:I8"/>
    <mergeCell ref="D14:E14"/>
    <mergeCell ref="D15:D21"/>
    <mergeCell ref="J9:K9"/>
    <mergeCell ref="D9:E9"/>
    <mergeCell ref="D10:E10"/>
    <mergeCell ref="F9:I9"/>
    <mergeCell ref="F10:I10"/>
    <mergeCell ref="D11:E11"/>
    <mergeCell ref="D12:E12"/>
    <mergeCell ref="H11:I11"/>
    <mergeCell ref="H12:I12"/>
    <mergeCell ref="H13:I13"/>
    <mergeCell ref="F14:I14"/>
    <mergeCell ref="F31:H31"/>
    <mergeCell ref="I31:J31"/>
    <mergeCell ref="E15:F15"/>
  </mergeCells>
  <phoneticPr fontId="21" type="noConversion"/>
  <printOptions horizontalCentered="1"/>
  <pageMargins left="0.19685039370078741" right="0.19685039370078741" top="0.35433070866141736" bottom="0.31496062992125984" header="0.23622047244094491" footer="0.19685039370078741"/>
  <pageSetup paperSize="9" scale="4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202</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31.5" x14ac:dyDescent="0.25">
      <c r="D16" s="285"/>
      <c r="E16" s="126" t="s">
        <v>130</v>
      </c>
      <c r="F16" s="142" t="s">
        <v>203</v>
      </c>
      <c r="G16" s="138" t="s">
        <v>204</v>
      </c>
      <c r="H16" s="138" t="s">
        <v>241</v>
      </c>
      <c r="I16" s="140" t="s">
        <v>311</v>
      </c>
      <c r="J16" s="139">
        <v>44255</v>
      </c>
      <c r="K16" s="130">
        <v>30</v>
      </c>
    </row>
    <row r="17" spans="4:11" ht="33" customHeight="1" x14ac:dyDescent="0.25">
      <c r="D17" s="285"/>
      <c r="E17" s="126" t="s">
        <v>131</v>
      </c>
      <c r="F17" s="142" t="s">
        <v>205</v>
      </c>
      <c r="G17" s="138" t="s">
        <v>313</v>
      </c>
      <c r="H17" s="138" t="s">
        <v>241</v>
      </c>
      <c r="I17" s="140" t="s">
        <v>311</v>
      </c>
      <c r="J17" s="139">
        <v>44286</v>
      </c>
      <c r="K17" s="130">
        <v>50</v>
      </c>
    </row>
    <row r="18" spans="4:11" ht="33.75" customHeight="1" x14ac:dyDescent="0.25">
      <c r="D18" s="285"/>
      <c r="E18" s="126" t="s">
        <v>132</v>
      </c>
      <c r="F18" s="141" t="s">
        <v>246</v>
      </c>
      <c r="G18" s="138" t="s">
        <v>312</v>
      </c>
      <c r="H18" s="138" t="s">
        <v>241</v>
      </c>
      <c r="I18" s="140" t="s">
        <v>311</v>
      </c>
      <c r="J18" s="139">
        <v>44500</v>
      </c>
      <c r="K18" s="130">
        <v>20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206</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63" x14ac:dyDescent="0.25">
      <c r="D16" s="285"/>
      <c r="E16" s="126" t="s">
        <v>130</v>
      </c>
      <c r="F16" s="142" t="s">
        <v>208</v>
      </c>
      <c r="G16" s="138" t="s">
        <v>189</v>
      </c>
      <c r="H16" s="220" t="s">
        <v>241</v>
      </c>
      <c r="I16" s="140" t="s">
        <v>318</v>
      </c>
      <c r="J16" s="139">
        <v>44255</v>
      </c>
      <c r="K16" s="130">
        <v>50</v>
      </c>
    </row>
    <row r="17" spans="4:11" ht="78.75" x14ac:dyDescent="0.25">
      <c r="D17" s="285"/>
      <c r="E17" s="126" t="s">
        <v>131</v>
      </c>
      <c r="F17" s="142" t="s">
        <v>247</v>
      </c>
      <c r="G17" s="138" t="s">
        <v>207</v>
      </c>
      <c r="H17" s="138" t="s">
        <v>238</v>
      </c>
      <c r="I17" s="140"/>
      <c r="J17" s="139">
        <v>44561</v>
      </c>
      <c r="K17" s="130">
        <v>50</v>
      </c>
    </row>
    <row r="18" spans="4:11" ht="33.75" customHeight="1" x14ac:dyDescent="0.25">
      <c r="D18" s="285"/>
      <c r="E18" s="126" t="s">
        <v>132</v>
      </c>
      <c r="F18" s="141"/>
      <c r="G18" s="138"/>
      <c r="H18" s="138"/>
      <c r="I18" s="140"/>
      <c r="J18" s="139"/>
      <c r="K18" s="130"/>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J9:K9"/>
    <mergeCell ref="D10:E10"/>
    <mergeCell ref="F10:I10"/>
    <mergeCell ref="D14:E14"/>
    <mergeCell ref="F14:I14"/>
    <mergeCell ref="D12:E12"/>
    <mergeCell ref="H12:I12"/>
    <mergeCell ref="H13:I13"/>
    <mergeCell ref="D8:I8"/>
    <mergeCell ref="D9:E9"/>
    <mergeCell ref="F9:I9"/>
    <mergeCell ref="D11:E11"/>
    <mergeCell ref="H11:I11"/>
    <mergeCell ref="D15:D21"/>
    <mergeCell ref="E15:F15"/>
    <mergeCell ref="D23:D29"/>
    <mergeCell ref="F31:H31"/>
    <mergeCell ref="I31:J31"/>
  </mergeCells>
  <printOptions horizontalCentered="1"/>
  <pageMargins left="0.19685039370078741" right="0.19685039370078741" top="0.35433070866141736" bottom="0.31496062992125984" header="0.23622047244094491" footer="0.19685039370078741"/>
  <pageSetup paperSize="9"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209</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31.5" x14ac:dyDescent="0.25">
      <c r="D16" s="285"/>
      <c r="E16" s="126" t="s">
        <v>130</v>
      </c>
      <c r="F16" s="142" t="s">
        <v>210</v>
      </c>
      <c r="G16" s="138" t="s">
        <v>189</v>
      </c>
      <c r="H16" s="138" t="s">
        <v>319</v>
      </c>
      <c r="I16" s="140" t="s">
        <v>320</v>
      </c>
      <c r="J16" s="139">
        <v>44377</v>
      </c>
      <c r="K16" s="130">
        <v>30</v>
      </c>
    </row>
    <row r="17" spans="4:11" ht="31.5" x14ac:dyDescent="0.25">
      <c r="D17" s="285"/>
      <c r="E17" s="126" t="s">
        <v>131</v>
      </c>
      <c r="F17" s="142" t="s">
        <v>211</v>
      </c>
      <c r="G17" s="138" t="s">
        <v>189</v>
      </c>
      <c r="H17" s="138" t="s">
        <v>238</v>
      </c>
      <c r="I17" s="140"/>
      <c r="J17" s="139">
        <v>44377</v>
      </c>
      <c r="K17" s="130">
        <v>30</v>
      </c>
    </row>
    <row r="18" spans="4:11" ht="47.25" x14ac:dyDescent="0.25">
      <c r="D18" s="285"/>
      <c r="E18" s="126" t="s">
        <v>132</v>
      </c>
      <c r="F18" s="141" t="s">
        <v>255</v>
      </c>
      <c r="G18" s="138" t="s">
        <v>189</v>
      </c>
      <c r="H18" s="138" t="s">
        <v>238</v>
      </c>
      <c r="I18" s="140"/>
      <c r="J18" s="139">
        <v>44561</v>
      </c>
      <c r="K18" s="130">
        <v>40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212</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63" x14ac:dyDescent="0.25">
      <c r="D16" s="285"/>
      <c r="E16" s="126" t="s">
        <v>130</v>
      </c>
      <c r="F16" s="142" t="s">
        <v>215</v>
      </c>
      <c r="G16" s="138" t="s">
        <v>213</v>
      </c>
      <c r="H16" s="138" t="s">
        <v>238</v>
      </c>
      <c r="I16" s="140"/>
      <c r="J16" s="139">
        <v>44377</v>
      </c>
      <c r="K16" s="130">
        <v>20</v>
      </c>
    </row>
    <row r="17" spans="4:11" ht="31.5" x14ac:dyDescent="0.25">
      <c r="D17" s="285"/>
      <c r="E17" s="126" t="s">
        <v>131</v>
      </c>
      <c r="F17" s="142" t="s">
        <v>214</v>
      </c>
      <c r="G17" s="138" t="s">
        <v>213</v>
      </c>
      <c r="H17" s="138" t="s">
        <v>238</v>
      </c>
      <c r="I17" s="140"/>
      <c r="J17" s="139">
        <v>44377</v>
      </c>
      <c r="K17" s="130">
        <v>20</v>
      </c>
    </row>
    <row r="18" spans="4:11" ht="33.75" customHeight="1" x14ac:dyDescent="0.25">
      <c r="D18" s="285"/>
      <c r="E18" s="126" t="s">
        <v>132</v>
      </c>
      <c r="F18" s="141" t="s">
        <v>216</v>
      </c>
      <c r="G18" s="138" t="s">
        <v>213</v>
      </c>
      <c r="H18" s="138" t="s">
        <v>241</v>
      </c>
      <c r="I18" s="140" t="s">
        <v>321</v>
      </c>
      <c r="J18" s="139">
        <v>44227</v>
      </c>
      <c r="K18" s="130">
        <v>10</v>
      </c>
    </row>
    <row r="19" spans="4:11" ht="31.5" x14ac:dyDescent="0.25">
      <c r="D19" s="285"/>
      <c r="E19" s="126" t="s">
        <v>133</v>
      </c>
      <c r="F19" s="142" t="s">
        <v>256</v>
      </c>
      <c r="G19" s="138" t="s">
        <v>213</v>
      </c>
      <c r="H19" s="138" t="s">
        <v>238</v>
      </c>
      <c r="I19" s="140"/>
      <c r="J19" s="139">
        <v>44561</v>
      </c>
      <c r="K19" s="130">
        <v>50</v>
      </c>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v>75</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75</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0.75</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161</v>
      </c>
      <c r="G11" s="175" t="s">
        <v>177</v>
      </c>
      <c r="H11" s="271"/>
      <c r="I11" s="271"/>
      <c r="J11" s="172" t="s">
        <v>164</v>
      </c>
      <c r="K11" s="143"/>
      <c r="N11" s="112"/>
    </row>
    <row r="12" spans="3:14" customFormat="1" ht="52.5" customHeight="1" x14ac:dyDescent="0.3">
      <c r="D12" s="295" t="s">
        <v>165</v>
      </c>
      <c r="E12" s="296"/>
      <c r="F12" s="144" t="s">
        <v>161</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217</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31.5" x14ac:dyDescent="0.25">
      <c r="D16" s="285"/>
      <c r="E16" s="126" t="s">
        <v>130</v>
      </c>
      <c r="F16" s="142" t="s">
        <v>218</v>
      </c>
      <c r="G16" s="138" t="s">
        <v>199</v>
      </c>
      <c r="H16" s="138"/>
      <c r="I16" s="140"/>
      <c r="J16" s="139"/>
      <c r="K16" s="130">
        <v>50</v>
      </c>
    </row>
    <row r="17" spans="4:11" ht="31.5" x14ac:dyDescent="0.25">
      <c r="D17" s="285"/>
      <c r="E17" s="126" t="s">
        <v>131</v>
      </c>
      <c r="F17" s="142" t="s">
        <v>222</v>
      </c>
      <c r="G17" s="138" t="s">
        <v>219</v>
      </c>
      <c r="H17" s="138"/>
      <c r="I17" s="140"/>
      <c r="J17" s="139"/>
      <c r="K17" s="130">
        <v>30</v>
      </c>
    </row>
    <row r="18" spans="4:11" ht="33.75" customHeight="1" x14ac:dyDescent="0.25">
      <c r="D18" s="285"/>
      <c r="E18" s="126" t="s">
        <v>132</v>
      </c>
      <c r="F18" s="141" t="s">
        <v>220</v>
      </c>
      <c r="G18" s="138" t="s">
        <v>221</v>
      </c>
      <c r="H18" s="138"/>
      <c r="I18" s="140"/>
      <c r="J18" s="139"/>
      <c r="K18" s="130">
        <v>20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v>75</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75</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0.75</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99"/>
    <pageSetUpPr fitToPage="1"/>
  </sheetPr>
  <dimension ref="C5:N31"/>
  <sheetViews>
    <sheetView showGridLines="0" view="pageBreakPreview" zoomScale="90" zoomScaleNormal="70" zoomScaleSheetLayoutView="90" workbookViewId="0">
      <selection activeCell="F14" sqref="F14:I14"/>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257</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21" x14ac:dyDescent="0.25">
      <c r="D16" s="285"/>
      <c r="E16" s="126" t="s">
        <v>130</v>
      </c>
      <c r="F16" s="142" t="s">
        <v>258</v>
      </c>
      <c r="G16" s="138" t="s">
        <v>199</v>
      </c>
      <c r="H16" s="138" t="s">
        <v>238</v>
      </c>
      <c r="I16" s="140"/>
      <c r="J16" s="139">
        <v>44408</v>
      </c>
      <c r="K16" s="130">
        <v>20</v>
      </c>
    </row>
    <row r="17" spans="4:11" ht="21" x14ac:dyDescent="0.25">
      <c r="D17" s="285"/>
      <c r="E17" s="126" t="s">
        <v>131</v>
      </c>
      <c r="F17" s="142" t="s">
        <v>259</v>
      </c>
      <c r="G17" s="138" t="s">
        <v>199</v>
      </c>
      <c r="H17" s="138" t="s">
        <v>238</v>
      </c>
      <c r="I17" s="140"/>
      <c r="J17" s="139">
        <v>44561</v>
      </c>
      <c r="K17" s="130">
        <v>30</v>
      </c>
    </row>
    <row r="18" spans="4:11" ht="33.75" customHeight="1" x14ac:dyDescent="0.25">
      <c r="D18" s="285"/>
      <c r="E18" s="126" t="s">
        <v>132</v>
      </c>
      <c r="F18" s="142" t="s">
        <v>260</v>
      </c>
      <c r="G18" s="138" t="s">
        <v>199</v>
      </c>
      <c r="H18" s="138" t="s">
        <v>241</v>
      </c>
      <c r="I18" s="140" t="s">
        <v>322</v>
      </c>
      <c r="J18" s="139">
        <v>44561</v>
      </c>
      <c r="K18" s="130">
        <v>50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99"/>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223</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31.5" x14ac:dyDescent="0.25">
      <c r="D16" s="285"/>
      <c r="E16" s="126" t="s">
        <v>130</v>
      </c>
      <c r="F16" s="142" t="s">
        <v>224</v>
      </c>
      <c r="G16" s="138" t="s">
        <v>192</v>
      </c>
      <c r="H16" s="138" t="s">
        <v>248</v>
      </c>
      <c r="I16" s="140"/>
      <c r="J16" s="139">
        <v>44377</v>
      </c>
      <c r="K16" s="130">
        <v>50</v>
      </c>
    </row>
    <row r="17" spans="4:11" ht="21" x14ac:dyDescent="0.25">
      <c r="D17" s="285"/>
      <c r="E17" s="126" t="s">
        <v>131</v>
      </c>
      <c r="F17" s="142" t="s">
        <v>225</v>
      </c>
      <c r="G17" s="138" t="s">
        <v>192</v>
      </c>
      <c r="H17" s="138" t="s">
        <v>248</v>
      </c>
      <c r="I17" s="140"/>
      <c r="J17" s="139">
        <v>44377</v>
      </c>
      <c r="K17" s="130">
        <v>25</v>
      </c>
    </row>
    <row r="18" spans="4:11" ht="33.75" customHeight="1" x14ac:dyDescent="0.25">
      <c r="D18" s="285"/>
      <c r="E18" s="126" t="s">
        <v>132</v>
      </c>
      <c r="F18" s="141" t="s">
        <v>226</v>
      </c>
      <c r="G18" s="138" t="s">
        <v>192</v>
      </c>
      <c r="H18" s="138" t="s">
        <v>248</v>
      </c>
      <c r="I18" s="140"/>
      <c r="J18" s="139">
        <v>44377</v>
      </c>
      <c r="K18" s="130">
        <v>25</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K42"/>
  <sheetViews>
    <sheetView showGridLines="0" topLeftCell="A13" workbookViewId="0">
      <selection activeCell="H32" sqref="H32"/>
    </sheetView>
  </sheetViews>
  <sheetFormatPr defaultRowHeight="15" x14ac:dyDescent="0.25"/>
  <cols>
    <col min="9" max="11" width="26.85546875" customWidth="1"/>
  </cols>
  <sheetData>
    <row r="10" spans="9:11" ht="15.75" thickBot="1" x14ac:dyDescent="0.3"/>
    <row r="11" spans="9:11" ht="30.75" thickBot="1" x14ac:dyDescent="0.3">
      <c r="I11" s="1" t="s">
        <v>10</v>
      </c>
      <c r="J11" s="2"/>
      <c r="K11" s="3"/>
    </row>
    <row r="13" spans="9:11" ht="15.75" thickBot="1" x14ac:dyDescent="0.3"/>
    <row r="14" spans="9:11" ht="15.75" thickBot="1" x14ac:dyDescent="0.3">
      <c r="I14" s="4" t="s">
        <v>0</v>
      </c>
      <c r="J14" s="5"/>
      <c r="K14" s="6"/>
    </row>
    <row r="15" spans="9:11" ht="15.75" thickBot="1" x14ac:dyDescent="0.3">
      <c r="I15" s="4" t="s">
        <v>11</v>
      </c>
      <c r="J15" s="5"/>
      <c r="K15" s="6"/>
    </row>
    <row r="16" spans="9:11" ht="15.75" thickBot="1" x14ac:dyDescent="0.3">
      <c r="I16" s="1" t="s">
        <v>1</v>
      </c>
      <c r="J16" s="2"/>
      <c r="K16" s="3"/>
    </row>
    <row r="17" spans="9:11" x14ac:dyDescent="0.25">
      <c r="I17" s="23" t="s">
        <v>2</v>
      </c>
      <c r="J17" s="24" t="s">
        <v>3</v>
      </c>
      <c r="K17" s="25" t="s">
        <v>4</v>
      </c>
    </row>
    <row r="18" spans="9:11" x14ac:dyDescent="0.25">
      <c r="I18" s="7"/>
      <c r="J18" s="8" t="s">
        <v>12</v>
      </c>
      <c r="K18" s="9"/>
    </row>
    <row r="19" spans="9:11" x14ac:dyDescent="0.25">
      <c r="I19" s="7"/>
      <c r="J19" s="8"/>
      <c r="K19" s="9"/>
    </row>
    <row r="20" spans="9:11" x14ac:dyDescent="0.25">
      <c r="I20" s="7"/>
      <c r="J20" s="8"/>
      <c r="K20" s="9"/>
    </row>
    <row r="21" spans="9:11" x14ac:dyDescent="0.25">
      <c r="I21" s="7"/>
      <c r="J21" s="8"/>
      <c r="K21" s="9"/>
    </row>
    <row r="22" spans="9:11" ht="15.75" thickBot="1" x14ac:dyDescent="0.3">
      <c r="I22" s="18"/>
      <c r="J22" s="19"/>
      <c r="K22" s="26"/>
    </row>
    <row r="23" spans="9:11" ht="15.75" thickBot="1" x14ac:dyDescent="0.3">
      <c r="I23" s="20" t="s">
        <v>5</v>
      </c>
      <c r="J23" s="21"/>
      <c r="K23" s="28">
        <f>SUM(K18:K22)</f>
        <v>0</v>
      </c>
    </row>
    <row r="24" spans="9:11" ht="15.75" thickBot="1" x14ac:dyDescent="0.3">
      <c r="I24" s="1" t="s">
        <v>6</v>
      </c>
      <c r="J24" s="2"/>
      <c r="K24" s="3"/>
    </row>
    <row r="25" spans="9:11" x14ac:dyDescent="0.25">
      <c r="I25" s="23" t="s">
        <v>2</v>
      </c>
      <c r="J25" s="24" t="s">
        <v>3</v>
      </c>
      <c r="K25" s="25" t="s">
        <v>22</v>
      </c>
    </row>
    <row r="26" spans="9:11" x14ac:dyDescent="0.25">
      <c r="I26" s="7"/>
      <c r="J26" s="8" t="s">
        <v>12</v>
      </c>
      <c r="K26" s="9"/>
    </row>
    <row r="27" spans="9:11" x14ac:dyDescent="0.25">
      <c r="I27" s="7"/>
      <c r="J27" s="8"/>
      <c r="K27" s="9"/>
    </row>
    <row r="28" spans="9:11" x14ac:dyDescent="0.25">
      <c r="I28" s="7"/>
      <c r="J28" s="8"/>
      <c r="K28" s="9"/>
    </row>
    <row r="29" spans="9:11" x14ac:dyDescent="0.25">
      <c r="I29" s="7"/>
      <c r="J29" s="8"/>
      <c r="K29" s="9"/>
    </row>
    <row r="30" spans="9:11" ht="15.75" thickBot="1" x14ac:dyDescent="0.3">
      <c r="I30" s="18"/>
      <c r="J30" s="19"/>
      <c r="K30" s="26"/>
    </row>
    <row r="31" spans="9:11" ht="15.75" thickBot="1" x14ac:dyDescent="0.3">
      <c r="I31" s="20" t="s">
        <v>5</v>
      </c>
      <c r="J31" s="21"/>
      <c r="K31" s="28">
        <f>SUM(K26:K30)</f>
        <v>0</v>
      </c>
    </row>
    <row r="32" spans="9:11" ht="27.75" customHeight="1" thickBot="1" x14ac:dyDescent="0.3">
      <c r="I32" s="15" t="s">
        <v>13</v>
      </c>
      <c r="J32" s="16"/>
      <c r="K32" s="17"/>
    </row>
    <row r="33" spans="9:11" ht="27.75" customHeight="1" thickBot="1" x14ac:dyDescent="0.3">
      <c r="I33" s="15" t="s">
        <v>14</v>
      </c>
      <c r="J33" s="16"/>
      <c r="K33" s="10"/>
    </row>
    <row r="34" spans="9:11" ht="15.75" thickBot="1" x14ac:dyDescent="0.3">
      <c r="I34" s="1" t="s">
        <v>7</v>
      </c>
      <c r="J34" s="2"/>
      <c r="K34" s="3"/>
    </row>
    <row r="35" spans="9:11" x14ac:dyDescent="0.25">
      <c r="I35" s="23" t="s">
        <v>15</v>
      </c>
      <c r="J35" s="24" t="s">
        <v>3</v>
      </c>
      <c r="K35" s="25" t="s">
        <v>16</v>
      </c>
    </row>
    <row r="36" spans="9:11" ht="30" x14ac:dyDescent="0.25">
      <c r="I36" s="22" t="s">
        <v>17</v>
      </c>
      <c r="J36" s="8"/>
      <c r="K36" s="9" t="s">
        <v>20</v>
      </c>
    </row>
    <row r="37" spans="9:11" ht="45" x14ac:dyDescent="0.25">
      <c r="I37" s="22" t="s">
        <v>18</v>
      </c>
      <c r="J37" s="8"/>
      <c r="K37" s="9" t="s">
        <v>21</v>
      </c>
    </row>
    <row r="38" spans="9:11" ht="30" x14ac:dyDescent="0.25">
      <c r="I38" s="22" t="s">
        <v>19</v>
      </c>
      <c r="J38" s="8"/>
      <c r="K38" s="9" t="s">
        <v>20</v>
      </c>
    </row>
    <row r="39" spans="9:11" ht="31.5" customHeight="1" thickBot="1" x14ac:dyDescent="0.3">
      <c r="I39" s="22"/>
      <c r="J39" s="8"/>
      <c r="K39" s="26"/>
    </row>
    <row r="40" spans="9:11" ht="15.75" thickBot="1" x14ac:dyDescent="0.3">
      <c r="I40" s="20" t="s">
        <v>5</v>
      </c>
      <c r="J40" s="21"/>
      <c r="K40" s="27"/>
    </row>
    <row r="41" spans="9:11" x14ac:dyDescent="0.25">
      <c r="I41" s="13" t="s">
        <v>8</v>
      </c>
      <c r="J41" s="14" t="s">
        <v>9</v>
      </c>
    </row>
    <row r="42" spans="9:11" ht="15.75" thickBot="1" x14ac:dyDescent="0.3">
      <c r="I42" s="11"/>
      <c r="J42" s="12"/>
    </row>
  </sheetData>
  <phoneticPr fontId="2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99"/>
    <pageSetUpPr fitToPage="1"/>
  </sheetPr>
  <dimension ref="C5:N31"/>
  <sheetViews>
    <sheetView showGridLines="0" view="pageBreakPreview" zoomScale="80" zoomScaleNormal="70" zoomScaleSheetLayoutView="8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243</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227</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21" x14ac:dyDescent="0.25">
      <c r="D16" s="285"/>
      <c r="E16" s="126" t="s">
        <v>130</v>
      </c>
      <c r="F16" s="142" t="s">
        <v>228</v>
      </c>
      <c r="G16" s="138" t="s">
        <v>249</v>
      </c>
      <c r="H16" s="138" t="s">
        <v>238</v>
      </c>
      <c r="I16" s="140"/>
      <c r="J16" s="139">
        <v>44561</v>
      </c>
      <c r="K16" s="130">
        <v>50</v>
      </c>
    </row>
    <row r="17" spans="4:11" ht="21" x14ac:dyDescent="0.25">
      <c r="D17" s="285"/>
      <c r="E17" s="126" t="s">
        <v>131</v>
      </c>
      <c r="F17" s="142" t="s">
        <v>229</v>
      </c>
      <c r="G17" s="138" t="s">
        <v>249</v>
      </c>
      <c r="H17" s="138" t="s">
        <v>238</v>
      </c>
      <c r="I17" s="140"/>
      <c r="J17" s="139">
        <v>44561</v>
      </c>
      <c r="K17" s="130">
        <v>50</v>
      </c>
    </row>
    <row r="18" spans="4:11" ht="33.75" customHeight="1" x14ac:dyDescent="0.25">
      <c r="D18" s="285"/>
      <c r="E18" s="126" t="s">
        <v>132</v>
      </c>
      <c r="F18" s="141"/>
      <c r="G18" s="138"/>
      <c r="H18" s="138"/>
      <c r="I18" s="140"/>
      <c r="J18" s="139"/>
      <c r="K18" s="130"/>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FF99"/>
    <pageSetUpPr fitToPage="1"/>
  </sheetPr>
  <dimension ref="C5:N31"/>
  <sheetViews>
    <sheetView showGridLines="0" view="pageBreakPreview" zoomScale="90" zoomScaleNormal="70" zoomScaleSheetLayoutView="9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267</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31.5" x14ac:dyDescent="0.25">
      <c r="D16" s="285"/>
      <c r="E16" s="126" t="s">
        <v>130</v>
      </c>
      <c r="F16" s="142" t="s">
        <v>251</v>
      </c>
      <c r="G16" s="138" t="s">
        <v>231</v>
      </c>
      <c r="H16" s="138" t="s">
        <v>238</v>
      </c>
      <c r="I16" s="140"/>
      <c r="J16" s="139">
        <v>44377</v>
      </c>
      <c r="K16" s="130">
        <v>20</v>
      </c>
    </row>
    <row r="17" spans="4:11" ht="21" x14ac:dyDescent="0.25">
      <c r="D17" s="285"/>
      <c r="E17" s="126" t="s">
        <v>131</v>
      </c>
      <c r="F17" s="142" t="s">
        <v>250</v>
      </c>
      <c r="G17" s="138" t="s">
        <v>231</v>
      </c>
      <c r="H17" s="138" t="s">
        <v>238</v>
      </c>
      <c r="I17" s="140"/>
      <c r="J17" s="139">
        <v>44377</v>
      </c>
      <c r="K17" s="130">
        <v>30</v>
      </c>
    </row>
    <row r="18" spans="4:11" ht="33.75" customHeight="1" x14ac:dyDescent="0.25">
      <c r="D18" s="285"/>
      <c r="E18" s="126" t="s">
        <v>132</v>
      </c>
      <c r="F18" s="142" t="s">
        <v>230</v>
      </c>
      <c r="G18" s="138" t="s">
        <v>231</v>
      </c>
      <c r="H18" s="138" t="s">
        <v>238</v>
      </c>
      <c r="I18" s="140"/>
      <c r="J18" s="139">
        <v>44377</v>
      </c>
      <c r="K18" s="130">
        <v>50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99"/>
    <pageSetUpPr fitToPage="1"/>
  </sheetPr>
  <dimension ref="C5:N31"/>
  <sheetViews>
    <sheetView showGridLines="0" view="pageBreakPreview" topLeftCell="A8" zoomScale="90" zoomScaleNormal="70" zoomScaleSheetLayoutView="90" workbookViewId="0">
      <selection activeCell="F14" sqref="F14:I14"/>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261</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47.25" x14ac:dyDescent="0.25">
      <c r="D16" s="285"/>
      <c r="E16" s="126" t="s">
        <v>130</v>
      </c>
      <c r="F16" s="142" t="s">
        <v>262</v>
      </c>
      <c r="G16" s="138" t="s">
        <v>263</v>
      </c>
      <c r="H16" s="138" t="s">
        <v>241</v>
      </c>
      <c r="I16" s="140" t="s">
        <v>323</v>
      </c>
      <c r="J16" s="139">
        <v>44286</v>
      </c>
      <c r="K16" s="130">
        <v>30</v>
      </c>
    </row>
    <row r="17" spans="4:11" ht="31.5" x14ac:dyDescent="0.25">
      <c r="D17" s="285"/>
      <c r="E17" s="126" t="s">
        <v>131</v>
      </c>
      <c r="F17" s="142" t="s">
        <v>264</v>
      </c>
      <c r="G17" s="138" t="s">
        <v>263</v>
      </c>
      <c r="H17" s="138" t="s">
        <v>238</v>
      </c>
      <c r="I17" s="140"/>
      <c r="J17" s="139">
        <v>44561</v>
      </c>
      <c r="K17" s="130">
        <v>50</v>
      </c>
    </row>
    <row r="18" spans="4:11" ht="33.75" customHeight="1" x14ac:dyDescent="0.25">
      <c r="D18" s="285"/>
      <c r="E18" s="126" t="s">
        <v>132</v>
      </c>
      <c r="F18" s="142" t="s">
        <v>265</v>
      </c>
      <c r="G18" s="138" t="s">
        <v>263</v>
      </c>
      <c r="H18" s="138" t="s">
        <v>241</v>
      </c>
      <c r="I18" s="140" t="s">
        <v>325</v>
      </c>
      <c r="J18" s="139">
        <v>44561</v>
      </c>
      <c r="K18" s="130">
        <v>20</v>
      </c>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99"/>
    <pageSetUpPr fitToPage="1"/>
  </sheetPr>
  <dimension ref="C5:N31"/>
  <sheetViews>
    <sheetView showGridLines="0" view="pageBreakPreview" topLeftCell="A7" zoomScale="70" zoomScaleNormal="70" zoomScaleSheetLayoutView="70" workbookViewId="0"/>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2" t="s">
        <v>159</v>
      </c>
      <c r="E8" s="282"/>
      <c r="F8" s="282"/>
      <c r="G8" s="282"/>
      <c r="H8" s="282"/>
      <c r="I8" s="282"/>
      <c r="J8" s="170" t="s">
        <v>173</v>
      </c>
      <c r="K8" s="214" t="s">
        <v>182</v>
      </c>
      <c r="N8" s="112"/>
    </row>
    <row r="9" spans="3:14" ht="31.5" x14ac:dyDescent="0.25">
      <c r="D9" s="289" t="s">
        <v>158</v>
      </c>
      <c r="E9" s="290"/>
      <c r="F9" s="293" t="s">
        <v>186</v>
      </c>
      <c r="G9" s="293"/>
      <c r="H9" s="293"/>
      <c r="I9" s="293"/>
      <c r="J9" s="287" t="s">
        <v>174</v>
      </c>
      <c r="K9" s="288"/>
      <c r="N9" s="112"/>
    </row>
    <row r="10" spans="3:14" ht="28.5" customHeight="1" x14ac:dyDescent="0.25">
      <c r="D10" s="291" t="s">
        <v>127</v>
      </c>
      <c r="E10" s="292"/>
      <c r="F10" s="294" t="s">
        <v>183</v>
      </c>
      <c r="G10" s="294"/>
      <c r="H10" s="294"/>
      <c r="I10" s="294"/>
      <c r="J10" s="171" t="s">
        <v>163</v>
      </c>
      <c r="K10" s="199"/>
      <c r="N10" s="112"/>
    </row>
    <row r="11" spans="3:14" ht="43.5" customHeight="1" x14ac:dyDescent="0.3">
      <c r="D11" s="295" t="s">
        <v>160</v>
      </c>
      <c r="E11" s="296"/>
      <c r="F11" s="144" t="s">
        <v>242</v>
      </c>
      <c r="G11" s="175" t="s">
        <v>177</v>
      </c>
      <c r="H11" s="271" t="s">
        <v>245</v>
      </c>
      <c r="I11" s="271"/>
      <c r="J11" s="172" t="s">
        <v>164</v>
      </c>
      <c r="K11" s="143"/>
      <c r="N11" s="112"/>
    </row>
    <row r="12" spans="3:14" customFormat="1" ht="52.5" customHeight="1" x14ac:dyDescent="0.3">
      <c r="D12" s="295" t="s">
        <v>165</v>
      </c>
      <c r="E12" s="296"/>
      <c r="F12" s="144" t="s">
        <v>242</v>
      </c>
      <c r="G12" s="174" t="s">
        <v>177</v>
      </c>
      <c r="H12" s="271"/>
      <c r="I12" s="271"/>
      <c r="J12" s="171" t="s">
        <v>172</v>
      </c>
      <c r="K12" s="143"/>
    </row>
    <row r="13" spans="3:14" customFormat="1" ht="49.5" customHeight="1" x14ac:dyDescent="0.35">
      <c r="D13" s="176" t="s">
        <v>167</v>
      </c>
      <c r="E13" s="176"/>
      <c r="F13" s="144" t="s">
        <v>161</v>
      </c>
      <c r="G13" s="176" t="s">
        <v>177</v>
      </c>
      <c r="H13" s="271"/>
      <c r="I13" s="271"/>
      <c r="J13" s="173" t="s">
        <v>5</v>
      </c>
      <c r="K13" s="200" t="e">
        <f>AVERAGE(K10:K12)</f>
        <v>#DIV/0!</v>
      </c>
    </row>
    <row r="14" spans="3:14" customFormat="1" ht="110.25" customHeight="1" thickBot="1" x14ac:dyDescent="0.3">
      <c r="D14" s="283" t="s">
        <v>166</v>
      </c>
      <c r="E14" s="283"/>
      <c r="F14" s="272" t="s">
        <v>297</v>
      </c>
      <c r="G14" s="272"/>
      <c r="H14" s="272"/>
      <c r="I14" s="272"/>
      <c r="J14" s="210" t="s">
        <v>181</v>
      </c>
      <c r="K14" s="209"/>
    </row>
    <row r="15" spans="3:14" ht="76.5" customHeight="1" x14ac:dyDescent="0.25">
      <c r="D15" s="284" t="s">
        <v>128</v>
      </c>
      <c r="E15" s="277" t="s">
        <v>142</v>
      </c>
      <c r="F15" s="278"/>
      <c r="G15" s="177" t="s">
        <v>146</v>
      </c>
      <c r="H15" s="178" t="s">
        <v>143</v>
      </c>
      <c r="I15" s="178" t="s">
        <v>153</v>
      </c>
      <c r="J15" s="178" t="s">
        <v>144</v>
      </c>
      <c r="K15" s="179" t="s">
        <v>145</v>
      </c>
    </row>
    <row r="16" spans="3:14" ht="31.5" x14ac:dyDescent="0.25">
      <c r="D16" s="285"/>
      <c r="E16" s="126" t="s">
        <v>130</v>
      </c>
      <c r="F16" s="141" t="s">
        <v>324</v>
      </c>
      <c r="G16" s="141" t="s">
        <v>279</v>
      </c>
      <c r="H16" s="138" t="s">
        <v>238</v>
      </c>
      <c r="I16" s="140"/>
      <c r="J16" s="139">
        <v>44316</v>
      </c>
      <c r="K16" s="130">
        <v>50</v>
      </c>
    </row>
    <row r="17" spans="4:11" ht="47.25" x14ac:dyDescent="0.25">
      <c r="D17" s="285"/>
      <c r="E17" s="126" t="s">
        <v>131</v>
      </c>
      <c r="F17" s="141" t="s">
        <v>280</v>
      </c>
      <c r="G17" s="141" t="s">
        <v>279</v>
      </c>
      <c r="H17" s="138" t="s">
        <v>238</v>
      </c>
      <c r="I17" s="140"/>
      <c r="J17" s="139">
        <v>44377</v>
      </c>
      <c r="K17" s="130">
        <v>50</v>
      </c>
    </row>
    <row r="18" spans="4:11" ht="21" x14ac:dyDescent="0.25">
      <c r="D18" s="285"/>
      <c r="E18" s="126" t="s">
        <v>132</v>
      </c>
      <c r="F18" s="141"/>
      <c r="G18" s="141"/>
      <c r="H18" s="138"/>
      <c r="I18" s="140"/>
      <c r="J18" s="139"/>
      <c r="K18" s="130"/>
    </row>
    <row r="19" spans="4:11" ht="35.25" customHeight="1" x14ac:dyDescent="0.25">
      <c r="D19" s="285"/>
      <c r="E19" s="126" t="s">
        <v>133</v>
      </c>
      <c r="F19" s="138"/>
      <c r="G19" s="138"/>
      <c r="H19" s="138"/>
      <c r="I19" s="140"/>
      <c r="J19" s="139"/>
      <c r="K19" s="130"/>
    </row>
    <row r="20" spans="4:11" ht="36" customHeight="1" x14ac:dyDescent="0.25">
      <c r="D20" s="285"/>
      <c r="E20" s="126" t="s">
        <v>134</v>
      </c>
      <c r="F20" s="138"/>
      <c r="G20" s="138"/>
      <c r="H20" s="138"/>
      <c r="I20" s="140"/>
      <c r="J20" s="139"/>
      <c r="K20" s="130"/>
    </row>
    <row r="21" spans="4:11" ht="36" customHeight="1" thickBot="1" x14ac:dyDescent="0.3">
      <c r="D21" s="286"/>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9" t="s">
        <v>129</v>
      </c>
      <c r="E23" s="187" t="s">
        <v>147</v>
      </c>
      <c r="F23" s="188"/>
      <c r="G23" s="188"/>
      <c r="H23" s="188"/>
      <c r="I23" s="189" t="s">
        <v>148</v>
      </c>
      <c r="J23" s="190" t="s">
        <v>154</v>
      </c>
      <c r="K23" s="191"/>
    </row>
    <row r="24" spans="4:11" ht="46.5" customHeight="1" x14ac:dyDescent="0.25">
      <c r="D24" s="280"/>
      <c r="E24" s="126" t="s">
        <v>130</v>
      </c>
      <c r="F24" s="99"/>
      <c r="G24" s="101"/>
      <c r="H24" s="100"/>
      <c r="I24" s="132">
        <v>0</v>
      </c>
      <c r="J24" s="129"/>
      <c r="K24" s="131">
        <f>IF(AND(I24&gt;0,K16&gt;0),(I24*K16),0)</f>
        <v>0</v>
      </c>
    </row>
    <row r="25" spans="4:11" ht="33.75" customHeight="1" x14ac:dyDescent="0.25">
      <c r="D25" s="280"/>
      <c r="E25" s="126" t="s">
        <v>131</v>
      </c>
      <c r="F25" s="99"/>
      <c r="G25" s="101"/>
      <c r="H25" s="100"/>
      <c r="I25" s="132">
        <v>0</v>
      </c>
      <c r="J25" s="129"/>
      <c r="K25" s="131">
        <f>IF(AND(I25&gt;0,K17&gt;0),(I25*K17),0)</f>
        <v>0</v>
      </c>
    </row>
    <row r="26" spans="4:11" ht="33.75" customHeight="1" x14ac:dyDescent="0.25">
      <c r="D26" s="280"/>
      <c r="E26" s="126" t="s">
        <v>132</v>
      </c>
      <c r="F26" s="99"/>
      <c r="G26" s="101"/>
      <c r="H26" s="100"/>
      <c r="I26" s="132">
        <v>0</v>
      </c>
      <c r="J26" s="129"/>
      <c r="K26" s="131">
        <f>IF(AND(I26&gt;0,K18&gt;0),(I26*K18),0)</f>
        <v>0</v>
      </c>
    </row>
    <row r="27" spans="4:11" ht="49.5" customHeight="1" x14ac:dyDescent="0.25">
      <c r="D27" s="280"/>
      <c r="E27" s="126" t="s">
        <v>133</v>
      </c>
      <c r="F27" s="99"/>
      <c r="G27" s="101"/>
      <c r="H27" s="100"/>
      <c r="I27" s="132">
        <v>0</v>
      </c>
      <c r="J27" s="129"/>
      <c r="K27" s="131">
        <f>IF(AND(I27&gt;0,K19&gt;0),(I27*K19),0)</f>
        <v>0</v>
      </c>
    </row>
    <row r="28" spans="4:11" ht="43.5" customHeight="1" x14ac:dyDescent="0.25">
      <c r="D28" s="280"/>
      <c r="E28" s="126" t="s">
        <v>134</v>
      </c>
      <c r="F28" s="99"/>
      <c r="G28" s="101"/>
      <c r="H28" s="100"/>
      <c r="I28" s="132">
        <v>0</v>
      </c>
      <c r="J28" s="129"/>
      <c r="K28" s="131">
        <f>IF(AND(I28&gt;0,K20&gt;0),(I28*K20),0)</f>
        <v>0</v>
      </c>
    </row>
    <row r="29" spans="4:11" ht="36" customHeight="1" thickBot="1" x14ac:dyDescent="0.3">
      <c r="D29" s="281"/>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178</v>
      </c>
      <c r="F31" s="273"/>
      <c r="G31" s="274"/>
      <c r="H31" s="275"/>
      <c r="I31" s="276" t="s">
        <v>155</v>
      </c>
      <c r="J31" s="276"/>
      <c r="K31" s="198">
        <f>K29/100</f>
        <v>0</v>
      </c>
    </row>
  </sheetData>
  <mergeCells count="18">
    <mergeCell ref="D15:D21"/>
    <mergeCell ref="E15:F15"/>
    <mergeCell ref="D23:D29"/>
    <mergeCell ref="F31:H31"/>
    <mergeCell ref="I31:J31"/>
    <mergeCell ref="D8:I8"/>
    <mergeCell ref="D9:E9"/>
    <mergeCell ref="F9:I9"/>
    <mergeCell ref="D11:E11"/>
    <mergeCell ref="H11:I11"/>
    <mergeCell ref="J9:K9"/>
    <mergeCell ref="D10:E10"/>
    <mergeCell ref="F10:I10"/>
    <mergeCell ref="D14:E14"/>
    <mergeCell ref="F14:I14"/>
    <mergeCell ref="D12:E12"/>
    <mergeCell ref="H12:I12"/>
    <mergeCell ref="H13:I13"/>
  </mergeCells>
  <printOptions horizontalCentered="1"/>
  <pageMargins left="0.19685039370078741" right="0.19685039370078741" top="0.35433070866141736" bottom="0.31496062992125984" header="0.23622047244094491" footer="0.19685039370078741"/>
  <pageSetup paperSize="9" scale="4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H6:Q49"/>
  <sheetViews>
    <sheetView showGridLines="0" topLeftCell="D16"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4" t="s">
        <v>77</v>
      </c>
      <c r="I6" s="224"/>
      <c r="J6" s="224"/>
      <c r="K6" s="224"/>
      <c r="L6" s="224"/>
      <c r="M6" s="224"/>
      <c r="N6" s="224"/>
      <c r="O6" s="224"/>
      <c r="P6" s="224"/>
    </row>
    <row r="8" spans="8:16" ht="15.75" thickBot="1" x14ac:dyDescent="0.3"/>
    <row r="9" spans="8:16" ht="15.75" thickBot="1" x14ac:dyDescent="0.3">
      <c r="H9" s="57" t="s">
        <v>78</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s="85" customFormat="1" ht="21.75" customHeight="1" thickBot="1" x14ac:dyDescent="0.35">
      <c r="H28" s="89" t="s">
        <v>34</v>
      </c>
      <c r="I28" s="82"/>
      <c r="J28" s="82"/>
      <c r="K28" s="82"/>
      <c r="L28" s="82"/>
      <c r="M28" s="82"/>
      <c r="N28" s="82"/>
      <c r="O28" s="82"/>
      <c r="P28" s="83" t="s">
        <v>35</v>
      </c>
      <c r="Q28" s="84"/>
    </row>
    <row r="29" spans="8:17" s="85" customFormat="1" ht="21.75" customHeight="1" thickBot="1" x14ac:dyDescent="0.3">
      <c r="H29" s="86" t="s">
        <v>98</v>
      </c>
      <c r="I29" s="87"/>
      <c r="J29" s="87"/>
      <c r="K29" s="87"/>
      <c r="L29" s="87"/>
      <c r="M29" s="87"/>
      <c r="N29" s="87"/>
      <c r="O29" s="87"/>
      <c r="P29" s="88"/>
    </row>
    <row r="30" spans="8:17" x14ac:dyDescent="0.25">
      <c r="H30" s="65" t="s">
        <v>99</v>
      </c>
      <c r="I30" s="47"/>
      <c r="J30" s="47"/>
      <c r="K30" s="47"/>
      <c r="L30" s="47"/>
      <c r="M30" s="47"/>
      <c r="N30" s="47"/>
      <c r="O30" s="48"/>
      <c r="P30" s="66"/>
    </row>
    <row r="31" spans="8:17" x14ac:dyDescent="0.25">
      <c r="H31" s="67" t="s">
        <v>79</v>
      </c>
      <c r="I31" s="53"/>
      <c r="J31" s="53"/>
      <c r="K31" s="53"/>
      <c r="L31" s="53"/>
      <c r="M31" s="53"/>
      <c r="N31" s="53"/>
      <c r="O31" s="60"/>
      <c r="P31" s="26"/>
    </row>
    <row r="32" spans="8:17" x14ac:dyDescent="0.25">
      <c r="H32" s="68" t="s">
        <v>80</v>
      </c>
      <c r="I32" s="54"/>
      <c r="J32" s="54"/>
      <c r="K32" s="54"/>
      <c r="L32" s="54"/>
      <c r="M32" s="54"/>
      <c r="N32" s="54"/>
      <c r="O32" s="61"/>
      <c r="P32" s="69"/>
    </row>
    <row r="33" spans="8:16" x14ac:dyDescent="0.25">
      <c r="H33" s="65" t="s">
        <v>97</v>
      </c>
      <c r="I33" s="47"/>
      <c r="J33" s="47"/>
      <c r="K33" s="47"/>
      <c r="L33" s="47"/>
      <c r="M33" s="47"/>
      <c r="N33" s="47"/>
      <c r="O33" s="47"/>
      <c r="P33" s="70"/>
    </row>
    <row r="34" spans="8:16" x14ac:dyDescent="0.25">
      <c r="H34" s="67" t="s">
        <v>81</v>
      </c>
      <c r="I34" s="53"/>
      <c r="J34" s="53"/>
      <c r="K34" s="53"/>
      <c r="L34" s="53"/>
      <c r="M34" s="53"/>
      <c r="N34" s="53"/>
      <c r="O34" s="60"/>
      <c r="P34" s="26"/>
    </row>
    <row r="35" spans="8:16" ht="30.75" thickBot="1" x14ac:dyDescent="0.3">
      <c r="H35" s="68" t="s">
        <v>82</v>
      </c>
      <c r="I35" s="54"/>
      <c r="J35" s="54"/>
      <c r="K35" s="54"/>
      <c r="L35" s="54"/>
      <c r="M35" s="54"/>
      <c r="N35" s="54"/>
      <c r="O35" s="61"/>
      <c r="P35" s="69"/>
    </row>
    <row r="36" spans="8:16" s="85" customFormat="1" ht="21.75" customHeight="1" thickBot="1" x14ac:dyDescent="0.3">
      <c r="H36" s="86" t="s">
        <v>95</v>
      </c>
      <c r="I36" s="87"/>
      <c r="J36" s="87"/>
      <c r="K36" s="87"/>
      <c r="L36" s="87"/>
      <c r="M36" s="87"/>
      <c r="N36" s="87"/>
      <c r="O36" s="87"/>
      <c r="P36" s="88"/>
    </row>
    <row r="37" spans="8:16" x14ac:dyDescent="0.25">
      <c r="H37" s="65" t="s">
        <v>96</v>
      </c>
      <c r="I37" s="47"/>
      <c r="J37" s="47"/>
      <c r="K37" s="47"/>
      <c r="L37" s="47"/>
      <c r="M37" s="47"/>
      <c r="N37" s="47"/>
      <c r="O37" s="48"/>
      <c r="P37" s="71"/>
    </row>
    <row r="38" spans="8:16" ht="30" x14ac:dyDescent="0.25">
      <c r="H38" s="67" t="s">
        <v>83</v>
      </c>
      <c r="I38" s="53"/>
      <c r="J38" s="53"/>
      <c r="K38" s="53"/>
      <c r="L38" s="53"/>
      <c r="M38" s="53"/>
      <c r="N38" s="53"/>
      <c r="O38" s="60"/>
      <c r="P38" s="26"/>
    </row>
    <row r="39" spans="8:16" x14ac:dyDescent="0.25">
      <c r="H39" s="68" t="s">
        <v>84</v>
      </c>
      <c r="I39" s="54"/>
      <c r="J39" s="54"/>
      <c r="K39" s="54"/>
      <c r="L39" s="54"/>
      <c r="M39" s="54"/>
      <c r="N39" s="54"/>
      <c r="O39" s="61"/>
      <c r="P39" s="69"/>
    </row>
    <row r="40" spans="8:16" x14ac:dyDescent="0.25">
      <c r="H40" s="65" t="s">
        <v>94</v>
      </c>
      <c r="I40" s="47"/>
      <c r="J40" s="47"/>
      <c r="K40" s="47"/>
      <c r="L40" s="47"/>
      <c r="M40" s="47"/>
      <c r="N40" s="47"/>
      <c r="O40" s="48"/>
      <c r="P40" s="71"/>
    </row>
    <row r="41" spans="8:16" ht="30.75" thickBot="1" x14ac:dyDescent="0.3">
      <c r="H41" s="72" t="s">
        <v>85</v>
      </c>
      <c r="I41" s="51"/>
      <c r="J41" s="51"/>
      <c r="K41" s="51"/>
      <c r="L41" s="51"/>
      <c r="M41" s="51"/>
      <c r="N41" s="51"/>
      <c r="O41" s="52"/>
      <c r="P41" s="9"/>
    </row>
    <row r="42" spans="8:16" s="85" customFormat="1" ht="21.75" customHeight="1" thickBot="1" x14ac:dyDescent="0.3">
      <c r="H42" s="86" t="s">
        <v>92</v>
      </c>
      <c r="I42" s="87"/>
      <c r="J42" s="87"/>
      <c r="K42" s="87"/>
      <c r="L42" s="87"/>
      <c r="M42" s="87"/>
      <c r="N42" s="87"/>
      <c r="O42" s="87"/>
      <c r="P42" s="88"/>
    </row>
    <row r="43" spans="8:16" x14ac:dyDescent="0.25">
      <c r="H43" s="65" t="s">
        <v>93</v>
      </c>
      <c r="I43" s="47"/>
      <c r="J43" s="47"/>
      <c r="K43" s="47"/>
      <c r="L43" s="47"/>
      <c r="M43" s="47"/>
      <c r="N43" s="47"/>
      <c r="O43" s="48"/>
      <c r="P43" s="71"/>
    </row>
    <row r="44" spans="8:16" x14ac:dyDescent="0.25">
      <c r="H44" s="67" t="s">
        <v>86</v>
      </c>
      <c r="I44" s="53"/>
      <c r="J44" s="53"/>
      <c r="K44" s="53"/>
      <c r="L44" s="53"/>
      <c r="M44" s="53"/>
      <c r="N44" s="53"/>
      <c r="O44" s="60"/>
      <c r="P44" s="26"/>
    </row>
    <row r="45" spans="8:16" x14ac:dyDescent="0.25">
      <c r="H45" s="77" t="s">
        <v>87</v>
      </c>
      <c r="I45" s="62"/>
      <c r="J45" s="62"/>
      <c r="K45" s="62"/>
      <c r="L45" s="62"/>
      <c r="M45" s="62"/>
      <c r="N45" s="62"/>
      <c r="O45" s="63"/>
      <c r="P45" s="78"/>
    </row>
    <row r="46" spans="8:16" x14ac:dyDescent="0.25">
      <c r="H46" s="77" t="s">
        <v>88</v>
      </c>
      <c r="I46" s="62"/>
      <c r="J46" s="62"/>
      <c r="K46" s="62"/>
      <c r="L46" s="62"/>
      <c r="M46" s="62"/>
      <c r="N46" s="62"/>
      <c r="O46" s="63"/>
      <c r="P46" s="78"/>
    </row>
    <row r="47" spans="8:16" x14ac:dyDescent="0.25">
      <c r="H47" s="68" t="s">
        <v>89</v>
      </c>
      <c r="I47" s="54"/>
      <c r="J47" s="54"/>
      <c r="K47" s="54"/>
      <c r="L47" s="54"/>
      <c r="M47" s="54"/>
      <c r="N47" s="54"/>
      <c r="O47" s="61"/>
      <c r="P47" s="69"/>
    </row>
    <row r="48" spans="8:16" x14ac:dyDescent="0.25">
      <c r="H48" s="65" t="s">
        <v>91</v>
      </c>
      <c r="I48" s="47"/>
      <c r="J48" s="47"/>
      <c r="K48" s="47"/>
      <c r="L48" s="47"/>
      <c r="M48" s="47"/>
      <c r="N48" s="47"/>
      <c r="O48" s="48"/>
      <c r="P48" s="71"/>
    </row>
    <row r="49" spans="8:16" ht="30.75" thickBot="1" x14ac:dyDescent="0.3">
      <c r="H49" s="79" t="s">
        <v>90</v>
      </c>
      <c r="I49" s="80"/>
      <c r="J49" s="80"/>
      <c r="K49" s="80"/>
      <c r="L49" s="80"/>
      <c r="M49" s="80"/>
      <c r="N49" s="80"/>
      <c r="O49" s="81"/>
      <c r="P49" s="12"/>
    </row>
  </sheetData>
  <mergeCells count="1">
    <mergeCell ref="H6:P6"/>
  </mergeCells>
  <phoneticPr fontId="21" type="noConversion"/>
  <printOptions horizontalCentered="1"/>
  <pageMargins left="0.28999999999999998" right="0.28999999999999998" top="0.48" bottom="0.74803149606299213" header="0.31496062992125984" footer="0.31496062992125984"/>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H6:Q54"/>
  <sheetViews>
    <sheetView showGridLines="0" topLeftCell="F4"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4" t="s">
        <v>77</v>
      </c>
      <c r="I6" s="224"/>
      <c r="J6" s="224"/>
      <c r="K6" s="224"/>
      <c r="L6" s="224"/>
      <c r="M6" s="224"/>
      <c r="N6" s="224"/>
      <c r="O6" s="224"/>
      <c r="P6" s="224"/>
    </row>
    <row r="8" spans="8:16" ht="15.75" thickBot="1" x14ac:dyDescent="0.3"/>
    <row r="9" spans="8:16" ht="15.75" thickBot="1" x14ac:dyDescent="0.3">
      <c r="H9" s="57" t="s">
        <v>100</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ht="22.5" customHeight="1" thickBot="1" x14ac:dyDescent="0.35">
      <c r="H28" s="89" t="s">
        <v>34</v>
      </c>
      <c r="I28" s="30"/>
      <c r="J28" s="30"/>
      <c r="K28" s="30"/>
      <c r="L28" s="30"/>
      <c r="M28" s="30"/>
      <c r="N28" s="30"/>
      <c r="O28" s="30"/>
      <c r="P28" s="31" t="s">
        <v>35</v>
      </c>
      <c r="Q28" s="64"/>
    </row>
    <row r="29" spans="8:17" ht="22.5" customHeight="1" thickBot="1" x14ac:dyDescent="0.3">
      <c r="H29" s="49" t="s">
        <v>107</v>
      </c>
      <c r="I29" s="50"/>
      <c r="J29" s="50"/>
      <c r="K29" s="50"/>
      <c r="L29" s="50"/>
      <c r="M29" s="50"/>
      <c r="N29" s="50"/>
      <c r="O29" s="50"/>
      <c r="P29" s="43"/>
    </row>
    <row r="30" spans="8:17" x14ac:dyDescent="0.25">
      <c r="H30" s="65" t="s">
        <v>108</v>
      </c>
      <c r="I30" s="47"/>
      <c r="J30" s="47"/>
      <c r="K30" s="47"/>
      <c r="L30" s="47"/>
      <c r="M30" s="47"/>
      <c r="N30" s="47"/>
      <c r="O30" s="48"/>
      <c r="P30" s="66"/>
    </row>
    <row r="31" spans="8:17" ht="30" x14ac:dyDescent="0.25">
      <c r="H31" s="67" t="s">
        <v>102</v>
      </c>
      <c r="I31" s="53"/>
      <c r="J31" s="53"/>
      <c r="K31" s="53"/>
      <c r="L31" s="53"/>
      <c r="M31" s="53"/>
      <c r="N31" s="53"/>
      <c r="O31" s="60"/>
      <c r="P31" s="26"/>
    </row>
    <row r="32" spans="8:17" x14ac:dyDescent="0.25">
      <c r="H32" s="68" t="s">
        <v>101</v>
      </c>
      <c r="I32" s="54"/>
      <c r="J32" s="54"/>
      <c r="K32" s="54"/>
      <c r="L32" s="54"/>
      <c r="M32" s="54"/>
      <c r="N32" s="54"/>
      <c r="O32" s="61"/>
      <c r="P32" s="69"/>
    </row>
    <row r="33" spans="8:16" x14ac:dyDescent="0.25">
      <c r="H33" s="65" t="s">
        <v>109</v>
      </c>
      <c r="I33" s="47"/>
      <c r="J33" s="47"/>
      <c r="K33" s="47"/>
      <c r="L33" s="47"/>
      <c r="M33" s="47"/>
      <c r="N33" s="47"/>
      <c r="O33" s="47"/>
      <c r="P33" s="70"/>
    </row>
    <row r="34" spans="8:16" x14ac:dyDescent="0.25">
      <c r="H34" s="67" t="s">
        <v>119</v>
      </c>
      <c r="I34" s="53"/>
      <c r="J34" s="53"/>
      <c r="K34" s="53"/>
      <c r="L34" s="53"/>
      <c r="M34" s="53"/>
      <c r="N34" s="53"/>
      <c r="O34" s="60"/>
      <c r="P34" s="26"/>
    </row>
    <row r="35" spans="8:16" ht="30" x14ac:dyDescent="0.25">
      <c r="H35" s="68" t="s">
        <v>103</v>
      </c>
      <c r="I35" s="54"/>
      <c r="J35" s="54"/>
      <c r="K35" s="54"/>
      <c r="L35" s="54"/>
      <c r="M35" s="54"/>
      <c r="N35" s="54"/>
      <c r="O35" s="61"/>
      <c r="P35" s="69"/>
    </row>
    <row r="36" spans="8:16" x14ac:dyDescent="0.25">
      <c r="H36" s="65" t="s">
        <v>110</v>
      </c>
      <c r="I36" s="47"/>
      <c r="J36" s="47"/>
      <c r="K36" s="47"/>
      <c r="L36" s="47"/>
      <c r="M36" s="47"/>
      <c r="N36" s="47"/>
      <c r="O36" s="47"/>
      <c r="P36" s="70"/>
    </row>
    <row r="37" spans="8:16" x14ac:dyDescent="0.25">
      <c r="H37" s="67" t="s">
        <v>120</v>
      </c>
      <c r="I37" s="53"/>
      <c r="J37" s="53"/>
      <c r="K37" s="53"/>
      <c r="L37" s="53"/>
      <c r="M37" s="53"/>
      <c r="N37" s="53"/>
      <c r="O37" s="60"/>
      <c r="P37" s="26"/>
    </row>
    <row r="38" spans="8:16" x14ac:dyDescent="0.25">
      <c r="H38" s="65" t="s">
        <v>111</v>
      </c>
      <c r="I38" s="47"/>
      <c r="J38" s="47"/>
      <c r="K38" s="47"/>
      <c r="L38" s="47"/>
      <c r="M38" s="47"/>
      <c r="N38" s="47"/>
      <c r="O38" s="47"/>
      <c r="P38" s="70"/>
    </row>
    <row r="39" spans="8:16" x14ac:dyDescent="0.25">
      <c r="H39" s="67" t="s">
        <v>121</v>
      </c>
      <c r="I39" s="53"/>
      <c r="J39" s="53"/>
      <c r="K39" s="53"/>
      <c r="L39" s="53"/>
      <c r="M39" s="53"/>
      <c r="N39" s="53"/>
      <c r="O39" s="60"/>
      <c r="P39" s="26"/>
    </row>
    <row r="40" spans="8:16" x14ac:dyDescent="0.25">
      <c r="H40" s="65" t="s">
        <v>112</v>
      </c>
      <c r="I40" s="47"/>
      <c r="J40" s="47"/>
      <c r="K40" s="47"/>
      <c r="L40" s="47"/>
      <c r="M40" s="47"/>
      <c r="N40" s="47"/>
      <c r="O40" s="47"/>
      <c r="P40" s="70"/>
    </row>
    <row r="41" spans="8:16" ht="15.75" thickBot="1" x14ac:dyDescent="0.3">
      <c r="H41" s="67" t="s">
        <v>122</v>
      </c>
      <c r="I41" s="53"/>
      <c r="J41" s="53"/>
      <c r="K41" s="53"/>
      <c r="L41" s="53"/>
      <c r="M41" s="53"/>
      <c r="N41" s="53"/>
      <c r="O41" s="60"/>
      <c r="P41" s="26"/>
    </row>
    <row r="42" spans="8:16" ht="22.5" customHeight="1" thickBot="1" x14ac:dyDescent="0.3">
      <c r="H42" s="49" t="s">
        <v>113</v>
      </c>
      <c r="I42" s="50"/>
      <c r="J42" s="50"/>
      <c r="K42" s="50"/>
      <c r="L42" s="50"/>
      <c r="M42" s="50"/>
      <c r="N42" s="50"/>
      <c r="O42" s="50"/>
      <c r="P42" s="43"/>
    </row>
    <row r="43" spans="8:16" x14ac:dyDescent="0.25">
      <c r="H43" s="65" t="s">
        <v>114</v>
      </c>
      <c r="I43" s="47"/>
      <c r="J43" s="47"/>
      <c r="K43" s="47"/>
      <c r="L43" s="47"/>
      <c r="M43" s="47"/>
      <c r="N43" s="47"/>
      <c r="O43" s="48"/>
      <c r="P43" s="71"/>
    </row>
    <row r="44" spans="8:16" x14ac:dyDescent="0.25">
      <c r="H44" s="67" t="s">
        <v>123</v>
      </c>
      <c r="I44" s="53"/>
      <c r="J44" s="53"/>
      <c r="K44" s="53"/>
      <c r="L44" s="53"/>
      <c r="M44" s="53"/>
      <c r="N44" s="53"/>
      <c r="O44" s="60"/>
      <c r="P44" s="9"/>
    </row>
    <row r="45" spans="8:16" x14ac:dyDescent="0.25">
      <c r="H45" s="65" t="s">
        <v>115</v>
      </c>
      <c r="I45" s="47"/>
      <c r="J45" s="47"/>
      <c r="K45" s="47"/>
      <c r="L45" s="47"/>
      <c r="M45" s="47"/>
      <c r="N45" s="47"/>
      <c r="O45" s="48"/>
      <c r="P45" s="71"/>
    </row>
    <row r="46" spans="8:16" x14ac:dyDescent="0.25">
      <c r="H46" s="72" t="s">
        <v>104</v>
      </c>
      <c r="I46" s="51"/>
      <c r="J46" s="51"/>
      <c r="K46" s="51"/>
      <c r="L46" s="51"/>
      <c r="M46" s="51"/>
      <c r="N46" s="51"/>
      <c r="O46" s="52"/>
      <c r="P46" s="9"/>
    </row>
    <row r="47" spans="8:16" x14ac:dyDescent="0.25">
      <c r="H47" s="65" t="s">
        <v>116</v>
      </c>
      <c r="I47" s="47"/>
      <c r="J47" s="47"/>
      <c r="K47" s="47"/>
      <c r="L47" s="47"/>
      <c r="M47" s="47"/>
      <c r="N47" s="47"/>
      <c r="O47" s="48"/>
      <c r="P47" s="71"/>
    </row>
    <row r="48" spans="8:16" ht="30.75" thickBot="1" x14ac:dyDescent="0.3">
      <c r="H48" s="72" t="s">
        <v>124</v>
      </c>
      <c r="I48" s="51"/>
      <c r="J48" s="51"/>
      <c r="K48" s="51"/>
      <c r="L48" s="51"/>
      <c r="M48" s="51"/>
      <c r="N48" s="51"/>
      <c r="O48" s="52"/>
      <c r="P48" s="9"/>
    </row>
    <row r="49" spans="8:16" ht="22.5" customHeight="1" thickBot="1" x14ac:dyDescent="0.3">
      <c r="H49" s="49" t="s">
        <v>117</v>
      </c>
      <c r="I49" s="50"/>
      <c r="J49" s="50"/>
      <c r="K49" s="50"/>
      <c r="L49" s="50"/>
      <c r="M49" s="50"/>
      <c r="N49" s="50"/>
      <c r="O49" s="50"/>
      <c r="P49" s="43"/>
    </row>
    <row r="50" spans="8:16" x14ac:dyDescent="0.25">
      <c r="H50" s="65" t="s">
        <v>105</v>
      </c>
      <c r="I50" s="47"/>
      <c r="J50" s="47"/>
      <c r="K50" s="47"/>
      <c r="L50" s="47"/>
      <c r="M50" s="47"/>
      <c r="N50" s="47"/>
      <c r="O50" s="48"/>
      <c r="P50" s="71"/>
    </row>
    <row r="51" spans="8:16" ht="30" x14ac:dyDescent="0.25">
      <c r="H51" s="67" t="s">
        <v>125</v>
      </c>
      <c r="I51" s="53"/>
      <c r="J51" s="53"/>
      <c r="K51" s="53"/>
      <c r="L51" s="53"/>
      <c r="M51" s="53"/>
      <c r="N51" s="53"/>
      <c r="O51" s="60"/>
      <c r="P51" s="9"/>
    </row>
    <row r="52" spans="8:16" x14ac:dyDescent="0.25">
      <c r="H52" s="65" t="s">
        <v>118</v>
      </c>
      <c r="I52" s="47"/>
      <c r="J52" s="47"/>
      <c r="K52" s="47"/>
      <c r="L52" s="47"/>
      <c r="M52" s="47"/>
      <c r="N52" s="47"/>
      <c r="O52" s="48"/>
      <c r="P52" s="71"/>
    </row>
    <row r="53" spans="8:16" x14ac:dyDescent="0.25">
      <c r="H53" s="67" t="s">
        <v>126</v>
      </c>
      <c r="I53" s="53"/>
      <c r="J53" s="53"/>
      <c r="K53" s="53"/>
      <c r="L53" s="53"/>
      <c r="M53" s="53"/>
      <c r="N53" s="53"/>
      <c r="O53" s="60"/>
      <c r="P53" s="26"/>
    </row>
    <row r="54" spans="8:16" ht="30.75" thickBot="1" x14ac:dyDescent="0.3">
      <c r="H54" s="73" t="s">
        <v>106</v>
      </c>
      <c r="I54" s="74"/>
      <c r="J54" s="74"/>
      <c r="K54" s="74"/>
      <c r="L54" s="74"/>
      <c r="M54" s="74"/>
      <c r="N54" s="74"/>
      <c r="O54" s="75"/>
      <c r="P54" s="76"/>
    </row>
  </sheetData>
  <mergeCells count="1">
    <mergeCell ref="H6:P6"/>
  </mergeCells>
  <phoneticPr fontId="21" type="noConversion"/>
  <printOptions horizontalCentered="1"/>
  <pageMargins left="0.24" right="0.24" top="0.41"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C5:N28"/>
  <sheetViews>
    <sheetView showGridLines="0" topLeftCell="B15" zoomScale="70" zoomScaleNormal="70" workbookViewId="0">
      <selection activeCell="H32" sqref="H32"/>
    </sheetView>
  </sheetViews>
  <sheetFormatPr defaultColWidth="9.140625" defaultRowHeight="15" x14ac:dyDescent="0.25"/>
  <cols>
    <col min="1" max="3" width="9.140625" style="95"/>
    <col min="4" max="4" width="13.28515625" style="95" customWidth="1"/>
    <col min="5" max="5" width="17.85546875" style="95" customWidth="1"/>
    <col min="6" max="6" width="49.85546875" style="95" customWidth="1"/>
    <col min="7" max="7" width="23.7109375" style="95" customWidth="1"/>
    <col min="8" max="8" width="49.85546875" style="95" customWidth="1"/>
    <col min="9" max="9" width="17.5703125" style="95" customWidth="1"/>
    <col min="10" max="10" width="16" style="95" customWidth="1"/>
    <col min="11" max="11" width="41.28515625" style="95" customWidth="1"/>
    <col min="12" max="16384" width="9.140625" style="95"/>
  </cols>
  <sheetData>
    <row r="5" spans="3:14" x14ac:dyDescent="0.25">
      <c r="C5" s="95" t="s">
        <v>141</v>
      </c>
    </row>
    <row r="9" spans="3:14" ht="15.75" thickBot="1" x14ac:dyDescent="0.3"/>
    <row r="10" spans="3:14" ht="69" customHeight="1" thickBot="1" x14ac:dyDescent="0.3">
      <c r="D10" s="115" t="s">
        <v>136</v>
      </c>
      <c r="E10" s="116"/>
      <c r="F10" s="116"/>
      <c r="G10" s="116"/>
      <c r="H10" s="116"/>
      <c r="I10" s="116"/>
      <c r="J10" s="116"/>
      <c r="K10" s="117"/>
      <c r="N10" s="112"/>
    </row>
    <row r="11" spans="3:14" customFormat="1" ht="63.75" customHeight="1" thickBot="1" x14ac:dyDescent="0.3">
      <c r="D11" s="128" t="s">
        <v>139</v>
      </c>
      <c r="E11" s="4"/>
      <c r="F11" s="6"/>
      <c r="G11" s="127" t="s">
        <v>152</v>
      </c>
      <c r="H11" s="106">
        <v>30</v>
      </c>
      <c r="I11" s="102" t="s">
        <v>127</v>
      </c>
      <c r="J11" s="5"/>
      <c r="K11" s="6"/>
    </row>
    <row r="12" spans="3:14" customFormat="1" ht="59.25" customHeight="1" thickBot="1" x14ac:dyDescent="0.3">
      <c r="D12" s="128" t="s">
        <v>140</v>
      </c>
      <c r="E12" s="4"/>
      <c r="F12" s="5"/>
      <c r="G12" s="5"/>
      <c r="H12" s="5"/>
      <c r="I12" s="5"/>
      <c r="J12" s="5"/>
      <c r="K12" s="6"/>
    </row>
    <row r="13" spans="3:14" ht="67.5" customHeight="1" x14ac:dyDescent="0.25">
      <c r="D13" s="234" t="s">
        <v>128</v>
      </c>
      <c r="E13" s="119" t="s">
        <v>142</v>
      </c>
      <c r="F13" s="120"/>
      <c r="G13" s="121" t="s">
        <v>143</v>
      </c>
      <c r="H13" s="121" t="s">
        <v>153</v>
      </c>
      <c r="I13" s="121" t="s">
        <v>144</v>
      </c>
      <c r="J13" s="121" t="s">
        <v>145</v>
      </c>
      <c r="K13" s="122" t="s">
        <v>146</v>
      </c>
    </row>
    <row r="14" spans="3:14" ht="37.5" customHeight="1" x14ac:dyDescent="0.25">
      <c r="D14" s="235"/>
      <c r="E14" s="126" t="s">
        <v>130</v>
      </c>
      <c r="F14" s="97"/>
      <c r="G14" s="97"/>
      <c r="H14" s="104"/>
      <c r="I14" s="97"/>
      <c r="J14" s="103">
        <v>5</v>
      </c>
      <c r="K14" s="96"/>
    </row>
    <row r="15" spans="3:14" ht="33" customHeight="1" x14ac:dyDescent="0.25">
      <c r="D15" s="235"/>
      <c r="E15" s="126" t="s">
        <v>131</v>
      </c>
      <c r="F15" s="97"/>
      <c r="G15" s="97"/>
      <c r="H15" s="104"/>
      <c r="I15" s="97"/>
      <c r="J15" s="103">
        <v>5</v>
      </c>
      <c r="K15" s="96"/>
    </row>
    <row r="16" spans="3:14" ht="33.75" customHeight="1" x14ac:dyDescent="0.25">
      <c r="D16" s="235"/>
      <c r="E16" s="126" t="s">
        <v>132</v>
      </c>
      <c r="F16" s="97"/>
      <c r="G16" s="97"/>
      <c r="H16" s="104"/>
      <c r="I16" s="97"/>
      <c r="J16" s="103">
        <v>5</v>
      </c>
      <c r="K16" s="96"/>
    </row>
    <row r="17" spans="4:11" ht="35.25" customHeight="1" x14ac:dyDescent="0.25">
      <c r="D17" s="235"/>
      <c r="E17" s="126" t="s">
        <v>133</v>
      </c>
      <c r="F17" s="97"/>
      <c r="G17" s="97"/>
      <c r="H17" s="104"/>
      <c r="I17" s="97"/>
      <c r="J17" s="103">
        <v>5</v>
      </c>
      <c r="K17" s="96"/>
    </row>
    <row r="18" spans="4:11" ht="36" customHeight="1" x14ac:dyDescent="0.25">
      <c r="D18" s="236"/>
      <c r="E18" s="126" t="s">
        <v>134</v>
      </c>
      <c r="F18" s="96"/>
      <c r="G18" s="96"/>
      <c r="H18" s="104"/>
      <c r="I18" s="96"/>
      <c r="J18" s="103">
        <v>10</v>
      </c>
      <c r="K18" s="96"/>
    </row>
    <row r="19" spans="4:11" ht="36" customHeight="1" x14ac:dyDescent="0.25">
      <c r="D19" s="108"/>
      <c r="E19" s="109"/>
      <c r="F19" s="109"/>
      <c r="G19" s="109"/>
      <c r="H19" s="109"/>
      <c r="I19" s="110" t="s">
        <v>137</v>
      </c>
      <c r="J19" s="111">
        <f>SUM(J14:J18)</f>
        <v>30</v>
      </c>
      <c r="K19"/>
    </row>
    <row r="20" spans="4:11" ht="70.5" customHeight="1" x14ac:dyDescent="0.25">
      <c r="D20" s="237" t="s">
        <v>129</v>
      </c>
      <c r="E20" s="123" t="s">
        <v>147</v>
      </c>
      <c r="F20" s="124"/>
      <c r="G20" s="125" t="s">
        <v>148</v>
      </c>
      <c r="H20" s="125" t="s">
        <v>149</v>
      </c>
      <c r="I20"/>
      <c r="J20"/>
      <c r="K20"/>
    </row>
    <row r="21" spans="4:11" ht="46.5" customHeight="1" x14ac:dyDescent="0.25">
      <c r="D21" s="237"/>
      <c r="E21" s="126" t="s">
        <v>130</v>
      </c>
      <c r="F21" s="96"/>
      <c r="G21" s="107">
        <v>0.5</v>
      </c>
      <c r="H21" s="105">
        <f>IF(AND(G21&gt;0,J14&gt;0),(G21*J14),0)</f>
        <v>2.5</v>
      </c>
      <c r="I21"/>
      <c r="J21"/>
      <c r="K21"/>
    </row>
    <row r="22" spans="4:11" ht="33.75" customHeight="1" x14ac:dyDescent="0.25">
      <c r="D22" s="237"/>
      <c r="E22" s="126" t="s">
        <v>131</v>
      </c>
      <c r="F22" s="96"/>
      <c r="G22" s="107">
        <v>0.5</v>
      </c>
      <c r="H22" s="105">
        <f>IF(AND(G22&gt;0,J15&gt;0),(G22*J15),0)</f>
        <v>2.5</v>
      </c>
      <c r="I22"/>
      <c r="J22"/>
      <c r="K22"/>
    </row>
    <row r="23" spans="4:11" ht="33.75" customHeight="1" x14ac:dyDescent="0.25">
      <c r="D23" s="237"/>
      <c r="E23" s="126" t="s">
        <v>132</v>
      </c>
      <c r="F23" s="96"/>
      <c r="G23" s="107">
        <v>0.5</v>
      </c>
      <c r="H23" s="105">
        <f>IF(AND(G23&gt;0,J16&gt;0),(G23*J16),0)</f>
        <v>2.5</v>
      </c>
      <c r="I23"/>
      <c r="J23"/>
      <c r="K23"/>
    </row>
    <row r="24" spans="4:11" ht="49.5" customHeight="1" x14ac:dyDescent="0.25">
      <c r="D24" s="237"/>
      <c r="E24" s="126" t="s">
        <v>133</v>
      </c>
      <c r="F24" s="96"/>
      <c r="G24" s="107">
        <v>0.5</v>
      </c>
      <c r="H24" s="105">
        <f>IF(AND(G24&gt;0,J17&gt;0),(G24*J17),0)</f>
        <v>2.5</v>
      </c>
      <c r="I24"/>
      <c r="J24"/>
      <c r="K24"/>
    </row>
    <row r="25" spans="4:11" ht="43.5" customHeight="1" x14ac:dyDescent="0.25">
      <c r="D25" s="237"/>
      <c r="E25" s="126" t="s">
        <v>134</v>
      </c>
      <c r="F25" s="96"/>
      <c r="G25" s="107">
        <v>0.5</v>
      </c>
      <c r="H25" s="105">
        <f>IF(AND(G25&gt;0,J18&gt;0),(G25*J18),0)</f>
        <v>5</v>
      </c>
      <c r="I25"/>
      <c r="J25"/>
      <c r="K25"/>
    </row>
    <row r="26" spans="4:11" ht="36" customHeight="1" thickBot="1" x14ac:dyDescent="0.3">
      <c r="D26" s="108"/>
      <c r="E26" s="109"/>
      <c r="F26" s="109"/>
      <c r="G26" s="110" t="s">
        <v>138</v>
      </c>
      <c r="H26" s="118">
        <f>SUM(H21:H25)</f>
        <v>15</v>
      </c>
      <c r="I26"/>
      <c r="J26"/>
      <c r="K26"/>
    </row>
    <row r="27" spans="4:11" ht="58.5" customHeight="1" x14ac:dyDescent="0.25">
      <c r="D27" s="238" t="s">
        <v>135</v>
      </c>
      <c r="E27" s="133" t="s">
        <v>156</v>
      </c>
      <c r="F27" s="125" t="s">
        <v>150</v>
      </c>
      <c r="G27" s="125" t="s">
        <v>151</v>
      </c>
      <c r="H27"/>
      <c r="I27"/>
      <c r="J27"/>
      <c r="K27"/>
    </row>
    <row r="28" spans="4:11" ht="48" customHeight="1" x14ac:dyDescent="0.25">
      <c r="D28" s="239"/>
      <c r="E28" s="98"/>
      <c r="F28" s="113">
        <f>$H$26</f>
        <v>15</v>
      </c>
      <c r="G28" s="114">
        <f>IF(AND(H26&gt;0,H11&gt;0),($H$26/$H$11),0)</f>
        <v>0.5</v>
      </c>
      <c r="H28"/>
      <c r="I28"/>
      <c r="J28"/>
      <c r="K28"/>
    </row>
  </sheetData>
  <mergeCells count="3">
    <mergeCell ref="D13:D18"/>
    <mergeCell ref="D20:D25"/>
    <mergeCell ref="D27:D28"/>
  </mergeCells>
  <phoneticPr fontId="21" type="noConversion"/>
  <printOptions horizontalCentered="1"/>
  <pageMargins left="0.2" right="0.19" top="0.26" bottom="0.42" header="0.17" footer="0.17"/>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D8:N31"/>
  <sheetViews>
    <sheetView showGridLines="0" view="pageBreakPreview" zoomScale="80" zoomScaleNormal="70" zoomScaleSheetLayoutView="80"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8" spans="4:14" ht="99" customHeight="1" x14ac:dyDescent="0.25">
      <c r="D8" s="157" t="s">
        <v>173</v>
      </c>
      <c r="E8" s="207" t="s">
        <v>182</v>
      </c>
      <c r="F8" s="252" t="s">
        <v>168</v>
      </c>
      <c r="G8" s="253"/>
      <c r="H8" s="253"/>
      <c r="I8" s="253"/>
      <c r="J8" s="253"/>
      <c r="K8" s="254"/>
      <c r="N8" s="112"/>
    </row>
    <row r="9" spans="4:14" ht="31.5" x14ac:dyDescent="0.25">
      <c r="D9" s="262" t="s">
        <v>158</v>
      </c>
      <c r="E9" s="263"/>
      <c r="F9" s="264" t="s">
        <v>186</v>
      </c>
      <c r="G9" s="264"/>
      <c r="H9" s="264"/>
      <c r="I9" s="265"/>
      <c r="J9" s="260" t="s">
        <v>174</v>
      </c>
      <c r="K9" s="261"/>
      <c r="N9" s="112"/>
    </row>
    <row r="10" spans="4:14" ht="45" customHeight="1" x14ac:dyDescent="0.25">
      <c r="D10" s="257" t="s">
        <v>127</v>
      </c>
      <c r="E10" s="258"/>
      <c r="F10" s="259" t="s">
        <v>183</v>
      </c>
      <c r="G10" s="259"/>
      <c r="H10" s="259"/>
      <c r="I10" s="259"/>
      <c r="J10" s="159" t="s">
        <v>162</v>
      </c>
      <c r="K10" s="202"/>
      <c r="N10" s="112"/>
    </row>
    <row r="11" spans="4:14" ht="42" customHeight="1" x14ac:dyDescent="0.25">
      <c r="D11" s="266" t="s">
        <v>179</v>
      </c>
      <c r="E11" s="267"/>
      <c r="F11" s="242" t="s">
        <v>184</v>
      </c>
      <c r="G11" s="242"/>
      <c r="H11" s="242"/>
      <c r="I11" s="242"/>
      <c r="J11" s="159" t="s">
        <v>163</v>
      </c>
      <c r="K11" s="203"/>
      <c r="N11" s="112"/>
    </row>
    <row r="12" spans="4:14" customFormat="1" ht="51" customHeight="1" x14ac:dyDescent="0.25">
      <c r="D12" s="266" t="s">
        <v>169</v>
      </c>
      <c r="E12" s="267"/>
      <c r="F12" s="241" t="s">
        <v>185</v>
      </c>
      <c r="G12" s="241"/>
      <c r="H12" s="241"/>
      <c r="I12" s="241"/>
      <c r="J12" s="159" t="s">
        <v>164</v>
      </c>
      <c r="K12" s="204"/>
    </row>
    <row r="13" spans="4:14" customFormat="1" ht="39.950000000000003" customHeight="1" x14ac:dyDescent="0.35">
      <c r="D13" s="268" t="s">
        <v>170</v>
      </c>
      <c r="E13" s="269"/>
      <c r="F13" s="242" t="s">
        <v>314</v>
      </c>
      <c r="G13" s="242"/>
      <c r="H13" s="242"/>
      <c r="I13" s="242"/>
      <c r="J13" s="169" t="s">
        <v>175</v>
      </c>
      <c r="K13" s="201" t="e">
        <f>AVERAGE(K10:K12)</f>
        <v>#DIV/0!</v>
      </c>
    </row>
    <row r="14" spans="4:14" customFormat="1" ht="59.25" customHeight="1" thickBot="1" x14ac:dyDescent="0.3">
      <c r="D14" s="255" t="s">
        <v>166</v>
      </c>
      <c r="E14" s="256"/>
      <c r="F14" s="251" t="s">
        <v>307</v>
      </c>
      <c r="G14" s="251"/>
      <c r="H14" s="208" t="s">
        <v>180</v>
      </c>
      <c r="I14" s="217" t="s">
        <v>187</v>
      </c>
      <c r="J14" s="212" t="s">
        <v>176</v>
      </c>
      <c r="K14" s="213">
        <v>1</v>
      </c>
    </row>
    <row r="15" spans="4:14" ht="76.5" customHeight="1" x14ac:dyDescent="0.25">
      <c r="D15" s="246" t="s">
        <v>128</v>
      </c>
      <c r="E15" s="249" t="s">
        <v>142</v>
      </c>
      <c r="F15" s="249"/>
      <c r="G15" s="211" t="s">
        <v>171</v>
      </c>
      <c r="H15" s="211" t="s">
        <v>143</v>
      </c>
      <c r="I15" s="211" t="s">
        <v>153</v>
      </c>
      <c r="J15" s="211" t="s">
        <v>144</v>
      </c>
      <c r="K15" s="211" t="s">
        <v>145</v>
      </c>
    </row>
    <row r="16" spans="4:14" ht="37.5" customHeight="1" x14ac:dyDescent="0.25">
      <c r="D16" s="247"/>
      <c r="E16" s="126" t="s">
        <v>130</v>
      </c>
      <c r="F16" s="142" t="s">
        <v>304</v>
      </c>
      <c r="G16" s="138" t="s">
        <v>303</v>
      </c>
      <c r="H16" s="138" t="s">
        <v>241</v>
      </c>
      <c r="I16" s="140"/>
      <c r="J16" s="139">
        <v>44377</v>
      </c>
      <c r="K16" s="130">
        <v>30</v>
      </c>
    </row>
    <row r="17" spans="4:11" ht="33" customHeight="1" x14ac:dyDescent="0.25">
      <c r="D17" s="247"/>
      <c r="E17" s="126" t="s">
        <v>131</v>
      </c>
      <c r="F17" s="142" t="s">
        <v>302</v>
      </c>
      <c r="G17" s="138" t="s">
        <v>188</v>
      </c>
      <c r="H17" s="138" t="s">
        <v>241</v>
      </c>
      <c r="I17" s="142" t="s">
        <v>315</v>
      </c>
      <c r="J17" s="139">
        <v>44439</v>
      </c>
      <c r="K17" s="130">
        <v>30</v>
      </c>
    </row>
    <row r="18" spans="4:11" ht="33.75" customHeight="1" x14ac:dyDescent="0.25">
      <c r="D18" s="247"/>
      <c r="E18" s="126" t="s">
        <v>132</v>
      </c>
      <c r="F18" s="141" t="s">
        <v>305</v>
      </c>
      <c r="G18" s="138" t="s">
        <v>303</v>
      </c>
      <c r="H18" s="138" t="s">
        <v>238</v>
      </c>
      <c r="I18" s="140"/>
      <c r="J18" s="139">
        <v>44469</v>
      </c>
      <c r="K18" s="130">
        <v>15</v>
      </c>
    </row>
    <row r="19" spans="4:11" ht="54.75" customHeight="1" x14ac:dyDescent="0.25">
      <c r="D19" s="247"/>
      <c r="E19" s="126" t="s">
        <v>133</v>
      </c>
      <c r="F19" s="141" t="s">
        <v>309</v>
      </c>
      <c r="G19" s="138" t="s">
        <v>303</v>
      </c>
      <c r="H19" s="138" t="s">
        <v>238</v>
      </c>
      <c r="I19" s="140"/>
      <c r="J19" s="139">
        <v>44561</v>
      </c>
      <c r="K19" s="130">
        <v>20</v>
      </c>
    </row>
    <row r="20" spans="4:11" ht="36" customHeight="1" x14ac:dyDescent="0.25">
      <c r="D20" s="247"/>
      <c r="E20" s="126" t="s">
        <v>134</v>
      </c>
      <c r="F20" s="141" t="s">
        <v>306</v>
      </c>
      <c r="G20" s="138" t="s">
        <v>188</v>
      </c>
      <c r="H20" s="138" t="s">
        <v>238</v>
      </c>
      <c r="I20" s="140"/>
      <c r="J20" s="139">
        <v>44561</v>
      </c>
      <c r="K20" s="130">
        <v>5</v>
      </c>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15</v>
      </c>
    </row>
    <row r="25" spans="4:11" ht="33.75" customHeight="1" x14ac:dyDescent="0.25">
      <c r="D25" s="247"/>
      <c r="E25" s="126" t="s">
        <v>131</v>
      </c>
      <c r="F25" s="99"/>
      <c r="G25" s="101"/>
      <c r="H25" s="100"/>
      <c r="I25" s="132">
        <v>1</v>
      </c>
      <c r="J25" s="129"/>
      <c r="K25" s="131">
        <f>IF(AND(I25&gt;0,K17&gt;0),(I25*K17),0)</f>
        <v>30</v>
      </c>
    </row>
    <row r="26" spans="4:11" ht="33.75" customHeight="1" x14ac:dyDescent="0.25">
      <c r="D26" s="247"/>
      <c r="E26" s="126" t="s">
        <v>132</v>
      </c>
      <c r="F26" s="99"/>
      <c r="G26" s="101"/>
      <c r="H26" s="100"/>
      <c r="I26" s="132">
        <v>0.2</v>
      </c>
      <c r="J26" s="129"/>
      <c r="K26" s="131">
        <f>IF(AND(I26&gt;0,K18&gt;0),(I26*K18),0)</f>
        <v>3</v>
      </c>
    </row>
    <row r="27" spans="4:11" ht="49.5" customHeight="1" x14ac:dyDescent="0.25">
      <c r="D27" s="247"/>
      <c r="E27" s="126" t="s">
        <v>133</v>
      </c>
      <c r="F27" s="99"/>
      <c r="G27" s="101"/>
      <c r="H27" s="100"/>
      <c r="I27" s="132">
        <v>0</v>
      </c>
      <c r="J27" s="129"/>
      <c r="K27" s="131">
        <f>IF(AND(I27&gt;0,K19&gt;0),(I27*K19),0)</f>
        <v>0</v>
      </c>
    </row>
    <row r="28" spans="4:11" ht="43.5" customHeight="1" x14ac:dyDescent="0.25">
      <c r="D28" s="247"/>
      <c r="E28" s="126" t="s">
        <v>134</v>
      </c>
      <c r="F28" s="99"/>
      <c r="G28" s="101"/>
      <c r="H28" s="100"/>
      <c r="I28" s="132">
        <v>0</v>
      </c>
      <c r="J28" s="129"/>
      <c r="K28" s="131">
        <f>IF(AND(I28&gt;0,K20&gt;0),(I28*K20),0)</f>
        <v>0</v>
      </c>
    </row>
    <row r="29" spans="4:11" ht="36" customHeight="1" thickBot="1" x14ac:dyDescent="0.3">
      <c r="D29" s="250"/>
      <c r="E29" s="145"/>
      <c r="F29" s="146"/>
      <c r="G29" s="146"/>
      <c r="H29" s="146"/>
      <c r="I29" s="148" t="s">
        <v>157</v>
      </c>
      <c r="J29" s="155"/>
      <c r="K29" s="156">
        <f>SUM(K24:K28)</f>
        <v>48</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f>K29/100*K14</f>
        <v>0.48</v>
      </c>
    </row>
  </sheetData>
  <mergeCells count="19">
    <mergeCell ref="F8:K8"/>
    <mergeCell ref="D14:E14"/>
    <mergeCell ref="D10:E10"/>
    <mergeCell ref="F10:I10"/>
    <mergeCell ref="J9:K9"/>
    <mergeCell ref="D9:E9"/>
    <mergeCell ref="F9:I9"/>
    <mergeCell ref="D11:E11"/>
    <mergeCell ref="D12:E12"/>
    <mergeCell ref="D13:E13"/>
    <mergeCell ref="F11:I11"/>
    <mergeCell ref="I31:J31"/>
    <mergeCell ref="F12:I12"/>
    <mergeCell ref="F13:I13"/>
    <mergeCell ref="F31:H31"/>
    <mergeCell ref="D15:D21"/>
    <mergeCell ref="E15:F15"/>
    <mergeCell ref="D23:D29"/>
    <mergeCell ref="F14:G14"/>
  </mergeCells>
  <printOptions horizontalCentered="1"/>
  <pageMargins left="0.19685039370078741" right="0.19685039370078741" top="0.35433070866141736" bottom="0.31496062992125984" header="0.23622047244094491" footer="0.19685039370078741"/>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C5:N31"/>
  <sheetViews>
    <sheetView zoomScale="80" zoomScaleNormal="8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184</v>
      </c>
      <c r="G11" s="242"/>
      <c r="H11" s="242"/>
      <c r="I11" s="242"/>
      <c r="J11" s="159" t="s">
        <v>163</v>
      </c>
      <c r="K11" s="203"/>
      <c r="N11" s="112"/>
    </row>
    <row r="12" spans="3:14" customFormat="1" ht="51" customHeight="1" x14ac:dyDescent="0.25">
      <c r="D12" s="266" t="s">
        <v>169</v>
      </c>
      <c r="E12" s="267"/>
      <c r="F12" s="241" t="s">
        <v>190</v>
      </c>
      <c r="G12" s="241"/>
      <c r="H12" s="241"/>
      <c r="I12" s="241"/>
      <c r="J12" s="159" t="s">
        <v>164</v>
      </c>
      <c r="K12" s="204"/>
    </row>
    <row r="13" spans="3:14" customFormat="1" ht="39.950000000000003" customHeight="1" x14ac:dyDescent="0.35">
      <c r="D13" s="268" t="s">
        <v>170</v>
      </c>
      <c r="E13" s="269"/>
      <c r="F13" s="242" t="s">
        <v>194</v>
      </c>
      <c r="G13" s="242"/>
      <c r="H13" s="242"/>
      <c r="I13" s="242"/>
      <c r="J13" s="169" t="s">
        <v>175</v>
      </c>
      <c r="K13" s="201" t="e">
        <f>AVERAGE(K10:K12)</f>
        <v>#DIV/0!</v>
      </c>
    </row>
    <row r="14" spans="3:14" customFormat="1" ht="59.25" customHeight="1" thickBot="1" x14ac:dyDescent="0.3">
      <c r="D14" s="255" t="s">
        <v>166</v>
      </c>
      <c r="E14" s="256"/>
      <c r="F14" s="251" t="s">
        <v>266</v>
      </c>
      <c r="G14" s="251"/>
      <c r="H14" s="208" t="s">
        <v>180</v>
      </c>
      <c r="I14" s="217" t="s">
        <v>187</v>
      </c>
      <c r="J14" s="212" t="s">
        <v>176</v>
      </c>
      <c r="K14" s="213">
        <v>1</v>
      </c>
    </row>
    <row r="15" spans="3:14" ht="76.5" customHeight="1" x14ac:dyDescent="0.25">
      <c r="D15" s="246" t="s">
        <v>128</v>
      </c>
      <c r="E15" s="249" t="s">
        <v>142</v>
      </c>
      <c r="F15" s="249"/>
      <c r="G15" s="215" t="s">
        <v>171</v>
      </c>
      <c r="H15" s="215" t="s">
        <v>143</v>
      </c>
      <c r="I15" s="215" t="s">
        <v>153</v>
      </c>
      <c r="J15" s="215" t="s">
        <v>144</v>
      </c>
      <c r="K15" s="215" t="s">
        <v>145</v>
      </c>
    </row>
    <row r="16" spans="3:14" ht="37.5" customHeight="1" x14ac:dyDescent="0.25">
      <c r="D16" s="247"/>
      <c r="E16" s="126" t="s">
        <v>130</v>
      </c>
      <c r="F16" s="142" t="s">
        <v>191</v>
      </c>
      <c r="G16" s="138" t="s">
        <v>292</v>
      </c>
      <c r="H16" s="138" t="s">
        <v>238</v>
      </c>
      <c r="I16" s="140"/>
      <c r="J16" s="139">
        <v>44469</v>
      </c>
      <c r="K16" s="130">
        <v>30</v>
      </c>
    </row>
    <row r="17" spans="4:11" ht="33" customHeight="1" x14ac:dyDescent="0.25">
      <c r="D17" s="247"/>
      <c r="E17" s="126" t="s">
        <v>131</v>
      </c>
      <c r="F17" s="142" t="s">
        <v>236</v>
      </c>
      <c r="G17" s="138" t="s">
        <v>292</v>
      </c>
      <c r="H17" s="138" t="s">
        <v>238</v>
      </c>
      <c r="I17" s="140"/>
      <c r="J17" s="139">
        <v>44530</v>
      </c>
      <c r="K17" s="130">
        <v>50</v>
      </c>
    </row>
    <row r="18" spans="4:11" ht="33.75" customHeight="1" x14ac:dyDescent="0.25">
      <c r="D18" s="247"/>
      <c r="E18" s="126" t="s">
        <v>132</v>
      </c>
      <c r="F18" s="141" t="s">
        <v>237</v>
      </c>
      <c r="G18" s="138" t="s">
        <v>292</v>
      </c>
      <c r="H18" s="138" t="s">
        <v>238</v>
      </c>
      <c r="I18" s="140"/>
      <c r="J18" s="139">
        <v>44592</v>
      </c>
      <c r="K18" s="130">
        <v>20</v>
      </c>
    </row>
    <row r="19" spans="4:11" ht="35.25" customHeight="1" x14ac:dyDescent="0.25">
      <c r="D19" s="247"/>
      <c r="E19" s="126" t="s">
        <v>133</v>
      </c>
      <c r="F19" s="138"/>
      <c r="G19" s="138"/>
      <c r="H19" s="138"/>
      <c r="I19" s="140"/>
      <c r="J19" s="139"/>
      <c r="K19" s="130"/>
    </row>
    <row r="20" spans="4:11" ht="36" customHeight="1" x14ac:dyDescent="0.25">
      <c r="D20" s="247"/>
      <c r="E20" s="126" t="s">
        <v>134</v>
      </c>
      <c r="F20" s="138"/>
      <c r="G20" s="138"/>
      <c r="H20" s="138"/>
      <c r="I20" s="140"/>
      <c r="J20" s="139"/>
      <c r="K20" s="130"/>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15</v>
      </c>
    </row>
    <row r="25" spans="4:11" ht="33.75" customHeight="1" x14ac:dyDescent="0.25">
      <c r="D25" s="247"/>
      <c r="E25" s="126" t="s">
        <v>131</v>
      </c>
      <c r="F25" s="99"/>
      <c r="G25" s="101"/>
      <c r="H25" s="100"/>
      <c r="I25" s="132">
        <v>1</v>
      </c>
      <c r="J25" s="129"/>
      <c r="K25" s="131">
        <f>IF(AND(I25&gt;0,K17&gt;0),(I25*K17),0)</f>
        <v>50</v>
      </c>
    </row>
    <row r="26" spans="4:11" ht="33.75" customHeight="1" x14ac:dyDescent="0.25">
      <c r="D26" s="247"/>
      <c r="E26" s="126" t="s">
        <v>132</v>
      </c>
      <c r="F26" s="99"/>
      <c r="G26" s="101"/>
      <c r="H26" s="100"/>
      <c r="I26" s="132">
        <v>0.2</v>
      </c>
      <c r="J26" s="129"/>
      <c r="K26" s="131">
        <f>IF(AND(I26&gt;0,K18&gt;0),(I26*K18),0)</f>
        <v>4</v>
      </c>
    </row>
    <row r="27" spans="4:11" ht="49.5" customHeight="1" x14ac:dyDescent="0.25">
      <c r="D27" s="247"/>
      <c r="E27" s="126" t="s">
        <v>133</v>
      </c>
      <c r="F27" s="99"/>
      <c r="G27" s="101"/>
      <c r="H27" s="100"/>
      <c r="I27" s="132">
        <v>0</v>
      </c>
      <c r="J27" s="129"/>
      <c r="K27" s="131">
        <f>IF(AND(I27&gt;0,K19&gt;0),(I27*K19),0)</f>
        <v>0</v>
      </c>
    </row>
    <row r="28" spans="4:11" ht="43.5" customHeight="1" x14ac:dyDescent="0.25">
      <c r="D28" s="247"/>
      <c r="E28" s="126" t="s">
        <v>134</v>
      </c>
      <c r="F28" s="99"/>
      <c r="G28" s="101"/>
      <c r="H28" s="100"/>
      <c r="I28" s="132">
        <v>0</v>
      </c>
      <c r="J28" s="129"/>
      <c r="K28" s="131">
        <f>IF(AND(I28&gt;0,K20&gt;0),(I28*K20),0)</f>
        <v>0</v>
      </c>
    </row>
    <row r="29" spans="4:11" ht="36" customHeight="1" thickBot="1" x14ac:dyDescent="0.3">
      <c r="D29" s="250"/>
      <c r="E29" s="145"/>
      <c r="F29" s="146"/>
      <c r="G29" s="146"/>
      <c r="H29" s="146"/>
      <c r="I29" s="148" t="s">
        <v>157</v>
      </c>
      <c r="J29" s="155"/>
      <c r="K29" s="156">
        <f>SUM(K24:K28)</f>
        <v>69</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f>K29/100*K14</f>
        <v>0.69</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C5:N31"/>
  <sheetViews>
    <sheetView zoomScale="50" zoomScaleNormal="5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184</v>
      </c>
      <c r="G11" s="242"/>
      <c r="H11" s="242"/>
      <c r="I11" s="242"/>
      <c r="J11" s="159" t="s">
        <v>163</v>
      </c>
      <c r="K11" s="203"/>
      <c r="N11" s="112"/>
    </row>
    <row r="12" spans="3:14" customFormat="1" ht="51" customHeight="1" x14ac:dyDescent="0.25">
      <c r="D12" s="266" t="s">
        <v>169</v>
      </c>
      <c r="E12" s="267"/>
      <c r="F12" s="241" t="s">
        <v>195</v>
      </c>
      <c r="G12" s="241"/>
      <c r="H12" s="241"/>
      <c r="I12" s="241"/>
      <c r="J12" s="159" t="s">
        <v>164</v>
      </c>
      <c r="K12" s="204"/>
    </row>
    <row r="13" spans="3:14" customFormat="1" ht="39.950000000000003" customHeight="1" x14ac:dyDescent="0.35">
      <c r="D13" s="268" t="s">
        <v>170</v>
      </c>
      <c r="E13" s="269"/>
      <c r="F13" s="242" t="s">
        <v>196</v>
      </c>
      <c r="G13" s="242"/>
      <c r="H13" s="242"/>
      <c r="I13" s="242"/>
      <c r="J13" s="169" t="s">
        <v>175</v>
      </c>
      <c r="K13" s="201" t="e">
        <f>AVERAGE(K10:K12)</f>
        <v>#DIV/0!</v>
      </c>
    </row>
    <row r="14" spans="3:14" customFormat="1" ht="59.25" customHeight="1" thickBot="1" x14ac:dyDescent="0.3">
      <c r="D14" s="255" t="s">
        <v>166</v>
      </c>
      <c r="E14" s="256"/>
      <c r="F14" s="251" t="s">
        <v>197</v>
      </c>
      <c r="G14" s="251"/>
      <c r="H14" s="208" t="s">
        <v>180</v>
      </c>
      <c r="I14" s="217" t="s">
        <v>193</v>
      </c>
      <c r="J14" s="212" t="s">
        <v>176</v>
      </c>
      <c r="K14" s="213">
        <v>1</v>
      </c>
    </row>
    <row r="15" spans="3:14" ht="76.5" customHeight="1" x14ac:dyDescent="0.25">
      <c r="D15" s="246" t="s">
        <v>128</v>
      </c>
      <c r="E15" s="249" t="s">
        <v>142</v>
      </c>
      <c r="F15" s="249"/>
      <c r="G15" s="216" t="s">
        <v>171</v>
      </c>
      <c r="H15" s="216" t="s">
        <v>143</v>
      </c>
      <c r="I15" s="216" t="s">
        <v>153</v>
      </c>
      <c r="J15" s="216" t="s">
        <v>144</v>
      </c>
      <c r="K15" s="216" t="s">
        <v>145</v>
      </c>
    </row>
    <row r="16" spans="3:14" ht="37.5" customHeight="1" x14ac:dyDescent="0.25">
      <c r="D16" s="247"/>
      <c r="E16" s="126" t="s">
        <v>130</v>
      </c>
      <c r="F16" s="141"/>
      <c r="G16" s="141"/>
      <c r="H16" s="138"/>
      <c r="I16" s="140"/>
      <c r="J16" s="139"/>
      <c r="K16" s="130">
        <v>30</v>
      </c>
    </row>
    <row r="17" spans="4:11" ht="33" customHeight="1" x14ac:dyDescent="0.25">
      <c r="D17" s="247"/>
      <c r="E17" s="126" t="s">
        <v>131</v>
      </c>
      <c r="F17" s="141"/>
      <c r="G17" s="141"/>
      <c r="H17" s="138"/>
      <c r="I17" s="140"/>
      <c r="J17" s="139"/>
      <c r="K17" s="130">
        <v>50</v>
      </c>
    </row>
    <row r="18" spans="4:11" ht="33.75" customHeight="1" x14ac:dyDescent="0.25">
      <c r="D18" s="247"/>
      <c r="E18" s="126" t="s">
        <v>132</v>
      </c>
      <c r="F18" s="141"/>
      <c r="G18" s="138"/>
      <c r="H18" s="138"/>
      <c r="I18" s="140"/>
      <c r="J18" s="139"/>
      <c r="K18" s="130">
        <v>20</v>
      </c>
    </row>
    <row r="19" spans="4:11" ht="35.25" customHeight="1" x14ac:dyDescent="0.25">
      <c r="D19" s="247"/>
      <c r="E19" s="126" t="s">
        <v>133</v>
      </c>
      <c r="F19" s="138"/>
      <c r="G19" s="138"/>
      <c r="H19" s="138"/>
      <c r="I19" s="140"/>
      <c r="J19" s="139"/>
      <c r="K19" s="130"/>
    </row>
    <row r="20" spans="4:11" ht="36" customHeight="1" x14ac:dyDescent="0.25">
      <c r="D20" s="247"/>
      <c r="E20" s="126" t="s">
        <v>134</v>
      </c>
      <c r="F20" s="138"/>
      <c r="G20" s="138"/>
      <c r="H20" s="138"/>
      <c r="I20" s="140"/>
      <c r="J20" s="139"/>
      <c r="K20" s="130"/>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15</v>
      </c>
    </row>
    <row r="25" spans="4:11" ht="33.75" customHeight="1" x14ac:dyDescent="0.25">
      <c r="D25" s="247"/>
      <c r="E25" s="126" t="s">
        <v>131</v>
      </c>
      <c r="F25" s="99"/>
      <c r="G25" s="101"/>
      <c r="H25" s="100"/>
      <c r="I25" s="132">
        <v>1</v>
      </c>
      <c r="J25" s="129"/>
      <c r="K25" s="131">
        <f>IF(AND(I25&gt;0,K17&gt;0),(I25*K17),0)</f>
        <v>50</v>
      </c>
    </row>
    <row r="26" spans="4:11" ht="33.75" customHeight="1" x14ac:dyDescent="0.25">
      <c r="D26" s="247"/>
      <c r="E26" s="126" t="s">
        <v>132</v>
      </c>
      <c r="F26" s="99"/>
      <c r="G26" s="101"/>
      <c r="H26" s="100"/>
      <c r="I26" s="132">
        <v>0.2</v>
      </c>
      <c r="J26" s="129"/>
      <c r="K26" s="131">
        <f>IF(AND(I26&gt;0,K18&gt;0),(I26*K18),0)</f>
        <v>4</v>
      </c>
    </row>
    <row r="27" spans="4:11" ht="49.5" customHeight="1" x14ac:dyDescent="0.25">
      <c r="D27" s="247"/>
      <c r="E27" s="126" t="s">
        <v>133</v>
      </c>
      <c r="F27" s="99"/>
      <c r="G27" s="101"/>
      <c r="H27" s="100"/>
      <c r="I27" s="132">
        <v>0</v>
      </c>
      <c r="J27" s="129"/>
      <c r="K27" s="131">
        <f>IF(AND(I27&gt;0,K19&gt;0),(I27*K19),0)</f>
        <v>0</v>
      </c>
    </row>
    <row r="28" spans="4:11" ht="43.5" customHeight="1" x14ac:dyDescent="0.25">
      <c r="D28" s="247"/>
      <c r="E28" s="126" t="s">
        <v>134</v>
      </c>
      <c r="F28" s="99"/>
      <c r="G28" s="101"/>
      <c r="H28" s="100"/>
      <c r="I28" s="132">
        <v>0</v>
      </c>
      <c r="J28" s="129"/>
      <c r="K28" s="131">
        <f>IF(AND(I28&gt;0,K20&gt;0),(I28*K20),0)</f>
        <v>0</v>
      </c>
    </row>
    <row r="29" spans="4:11" ht="36" customHeight="1" thickBot="1" x14ac:dyDescent="0.3">
      <c r="D29" s="250"/>
      <c r="E29" s="145"/>
      <c r="F29" s="146"/>
      <c r="G29" s="146"/>
      <c r="H29" s="146"/>
      <c r="I29" s="148" t="s">
        <v>157</v>
      </c>
      <c r="J29" s="155"/>
      <c r="K29" s="156">
        <f>SUM(K24:K28)</f>
        <v>69</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f>K29/100*K14</f>
        <v>0.69</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C5:N32"/>
  <sheetViews>
    <sheetView zoomScale="80" zoomScaleNormal="8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184</v>
      </c>
      <c r="G11" s="242"/>
      <c r="H11" s="242"/>
      <c r="I11" s="242"/>
      <c r="J11" s="159" t="s">
        <v>163</v>
      </c>
      <c r="K11" s="203"/>
      <c r="N11" s="112"/>
    </row>
    <row r="12" spans="3:14" customFormat="1" ht="51" customHeight="1" x14ac:dyDescent="0.25">
      <c r="D12" s="266" t="s">
        <v>169</v>
      </c>
      <c r="E12" s="267"/>
      <c r="F12" s="241" t="s">
        <v>271</v>
      </c>
      <c r="G12" s="241"/>
      <c r="H12" s="241"/>
      <c r="I12" s="241"/>
      <c r="J12" s="159" t="s">
        <v>164</v>
      </c>
      <c r="K12" s="204"/>
    </row>
    <row r="13" spans="3:14" customFormat="1" ht="39.950000000000003" customHeight="1" x14ac:dyDescent="0.35">
      <c r="D13" s="268" t="s">
        <v>170</v>
      </c>
      <c r="E13" s="269"/>
      <c r="F13" s="242" t="s">
        <v>268</v>
      </c>
      <c r="G13" s="242"/>
      <c r="H13" s="242"/>
      <c r="I13" s="242"/>
      <c r="J13" s="169" t="s">
        <v>175</v>
      </c>
      <c r="K13" s="201" t="e">
        <f>AVERAGE(K10:K12)</f>
        <v>#DIV/0!</v>
      </c>
    </row>
    <row r="14" spans="3:14" customFormat="1" ht="59.25" customHeight="1" thickBot="1" x14ac:dyDescent="0.3">
      <c r="D14" s="255" t="s">
        <v>166</v>
      </c>
      <c r="E14" s="256"/>
      <c r="F14" s="251" t="s">
        <v>281</v>
      </c>
      <c r="G14" s="251"/>
      <c r="H14" s="208" t="s">
        <v>180</v>
      </c>
      <c r="I14" s="217" t="s">
        <v>291</v>
      </c>
      <c r="J14" s="212" t="s">
        <v>176</v>
      </c>
      <c r="K14" s="213">
        <v>1</v>
      </c>
    </row>
    <row r="15" spans="3:14" ht="76.5" customHeight="1" x14ac:dyDescent="0.25">
      <c r="D15" s="246" t="s">
        <v>128</v>
      </c>
      <c r="E15" s="249" t="s">
        <v>142</v>
      </c>
      <c r="F15" s="249"/>
      <c r="G15" s="218" t="s">
        <v>171</v>
      </c>
      <c r="H15" s="218" t="s">
        <v>143</v>
      </c>
      <c r="I15" s="218" t="s">
        <v>153</v>
      </c>
      <c r="J15" s="218" t="s">
        <v>144</v>
      </c>
      <c r="K15" s="218" t="s">
        <v>145</v>
      </c>
    </row>
    <row r="16" spans="3:14" ht="50.25" customHeight="1" x14ac:dyDescent="0.25">
      <c r="D16" s="247"/>
      <c r="E16" s="126" t="s">
        <v>130</v>
      </c>
      <c r="F16" s="141" t="s">
        <v>270</v>
      </c>
      <c r="G16" s="141" t="s">
        <v>269</v>
      </c>
      <c r="H16" s="138" t="s">
        <v>238</v>
      </c>
      <c r="I16" s="140"/>
      <c r="J16" s="139">
        <v>44211</v>
      </c>
      <c r="K16" s="130">
        <v>30</v>
      </c>
    </row>
    <row r="17" spans="4:11" ht="94.5" x14ac:dyDescent="0.25">
      <c r="D17" s="247"/>
      <c r="E17" s="126" t="s">
        <v>131</v>
      </c>
      <c r="F17" s="141" t="s">
        <v>282</v>
      </c>
      <c r="G17" s="141" t="s">
        <v>269</v>
      </c>
      <c r="H17" s="138" t="s">
        <v>238</v>
      </c>
      <c r="I17" s="140"/>
      <c r="J17" s="139">
        <v>44227</v>
      </c>
      <c r="K17" s="130">
        <v>50</v>
      </c>
    </row>
    <row r="18" spans="4:11" ht="33.75" customHeight="1" x14ac:dyDescent="0.25">
      <c r="D18" s="247"/>
      <c r="E18" s="126" t="s">
        <v>132</v>
      </c>
      <c r="F18" s="141" t="s">
        <v>283</v>
      </c>
      <c r="G18" s="141" t="s">
        <v>269</v>
      </c>
      <c r="H18" s="138" t="s">
        <v>238</v>
      </c>
      <c r="I18" s="140"/>
      <c r="J18" s="139">
        <v>44227</v>
      </c>
      <c r="K18" s="130">
        <v>20</v>
      </c>
    </row>
    <row r="19" spans="4:11" ht="65.25" customHeight="1" x14ac:dyDescent="0.25">
      <c r="D19" s="247"/>
      <c r="E19" s="126" t="s">
        <v>133</v>
      </c>
      <c r="F19" s="141"/>
      <c r="G19" s="141"/>
      <c r="H19" s="138"/>
      <c r="I19" s="140"/>
      <c r="J19" s="139"/>
      <c r="K19" s="130"/>
    </row>
    <row r="20" spans="4:11" ht="36" customHeight="1" x14ac:dyDescent="0.25">
      <c r="D20" s="247"/>
      <c r="E20" s="126" t="s">
        <v>134</v>
      </c>
      <c r="F20" s="141"/>
      <c r="G20" s="141"/>
      <c r="H20" s="138"/>
      <c r="I20" s="140"/>
      <c r="J20" s="139"/>
      <c r="K20" s="130"/>
    </row>
    <row r="21" spans="4:11" ht="36" customHeight="1" x14ac:dyDescent="0.25">
      <c r="D21" s="247"/>
      <c r="E21" s="126" t="s">
        <v>284</v>
      </c>
      <c r="F21" s="141"/>
      <c r="G21" s="141"/>
      <c r="H21" s="138"/>
      <c r="I21" s="140"/>
      <c r="J21" s="139"/>
      <c r="K21" s="219"/>
    </row>
    <row r="22" spans="4:11" ht="36" customHeight="1" thickBot="1" x14ac:dyDescent="0.3">
      <c r="D22" s="24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46" t="s">
        <v>129</v>
      </c>
      <c r="E24" s="154" t="s">
        <v>147</v>
      </c>
      <c r="F24" s="150"/>
      <c r="G24" s="150"/>
      <c r="H24" s="150"/>
      <c r="I24" s="151" t="s">
        <v>148</v>
      </c>
      <c r="J24" s="152" t="s">
        <v>154</v>
      </c>
      <c r="K24" s="153"/>
    </row>
    <row r="25" spans="4:11" ht="46.5" customHeight="1" x14ac:dyDescent="0.25">
      <c r="D25" s="247"/>
      <c r="E25" s="126" t="s">
        <v>130</v>
      </c>
      <c r="F25" s="99"/>
      <c r="G25" s="101"/>
      <c r="H25" s="100"/>
      <c r="I25" s="132">
        <v>0.5</v>
      </c>
      <c r="J25" s="129"/>
      <c r="K25" s="131">
        <f>IF(AND(I25&gt;0,K16&gt;0),(I25*K16),0)</f>
        <v>15</v>
      </c>
    </row>
    <row r="26" spans="4:11" ht="33.75" customHeight="1" x14ac:dyDescent="0.25">
      <c r="D26" s="247"/>
      <c r="E26" s="126" t="s">
        <v>131</v>
      </c>
      <c r="F26" s="99"/>
      <c r="G26" s="101"/>
      <c r="H26" s="100"/>
      <c r="I26" s="132">
        <v>1</v>
      </c>
      <c r="J26" s="129"/>
      <c r="K26" s="131">
        <f>IF(AND(I26&gt;0,K17&gt;0),(I26*K17),0)</f>
        <v>50</v>
      </c>
    </row>
    <row r="27" spans="4:11" ht="33.75" customHeight="1" x14ac:dyDescent="0.25">
      <c r="D27" s="247"/>
      <c r="E27" s="126" t="s">
        <v>132</v>
      </c>
      <c r="F27" s="99"/>
      <c r="G27" s="101"/>
      <c r="H27" s="100"/>
      <c r="I27" s="132">
        <v>0.2</v>
      </c>
      <c r="J27" s="129"/>
      <c r="K27" s="131">
        <f>IF(AND(I27&gt;0,K18&gt;0),(I27*K18),0)</f>
        <v>4</v>
      </c>
    </row>
    <row r="28" spans="4:11" ht="49.5" customHeight="1" x14ac:dyDescent="0.25">
      <c r="D28" s="247"/>
      <c r="E28" s="126" t="s">
        <v>133</v>
      </c>
      <c r="F28" s="99"/>
      <c r="G28" s="101"/>
      <c r="H28" s="100"/>
      <c r="I28" s="132">
        <v>0</v>
      </c>
      <c r="J28" s="129"/>
      <c r="K28" s="131">
        <f>IF(AND(I28&gt;0,K19&gt;0),(I28*K19),0)</f>
        <v>0</v>
      </c>
    </row>
    <row r="29" spans="4:11" ht="43.5" customHeight="1" x14ac:dyDescent="0.25">
      <c r="D29" s="247"/>
      <c r="E29" s="126" t="s">
        <v>134</v>
      </c>
      <c r="F29" s="99"/>
      <c r="G29" s="101"/>
      <c r="H29" s="100"/>
      <c r="I29" s="132">
        <v>0</v>
      </c>
      <c r="J29" s="129"/>
      <c r="K29" s="131">
        <f>IF(AND(I29&gt;0,K20&gt;0),(I29*K20),0)</f>
        <v>0</v>
      </c>
    </row>
    <row r="30" spans="4:11" ht="36" customHeight="1" thickBot="1" x14ac:dyDescent="0.3">
      <c r="D30" s="250"/>
      <c r="E30" s="145"/>
      <c r="F30" s="146"/>
      <c r="G30" s="146"/>
      <c r="H30" s="146"/>
      <c r="I30" s="148" t="s">
        <v>157</v>
      </c>
      <c r="J30" s="155"/>
      <c r="K30" s="156">
        <f>SUM(K25:K29)</f>
        <v>69</v>
      </c>
    </row>
    <row r="31" spans="4:11" ht="16.5" customHeight="1" thickBot="1" x14ac:dyDescent="0.3">
      <c r="D31" s="165"/>
      <c r="E31" s="161"/>
      <c r="F31" s="161"/>
      <c r="G31" s="161"/>
      <c r="H31" s="161"/>
      <c r="I31" s="166"/>
      <c r="J31" s="167"/>
      <c r="K31" s="168"/>
    </row>
    <row r="32" spans="4:11" ht="84" customHeight="1" x14ac:dyDescent="0.25">
      <c r="D32" s="197" t="s">
        <v>135</v>
      </c>
      <c r="E32" s="196" t="s">
        <v>178</v>
      </c>
      <c r="F32" s="243"/>
      <c r="G32" s="244"/>
      <c r="H32" s="245"/>
      <c r="I32" s="240" t="s">
        <v>155</v>
      </c>
      <c r="J32" s="240"/>
      <c r="K32" s="158">
        <f>K30/100*K14</f>
        <v>0.69</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honeticPr fontId="5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C5:N31"/>
  <sheetViews>
    <sheetView zoomScale="50" zoomScaleNormal="5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184</v>
      </c>
      <c r="G11" s="242"/>
      <c r="H11" s="242"/>
      <c r="I11" s="242"/>
      <c r="J11" s="159" t="s">
        <v>163</v>
      </c>
      <c r="K11" s="203"/>
      <c r="N11" s="112"/>
    </row>
    <row r="12" spans="3:14" customFormat="1" ht="51" customHeight="1" x14ac:dyDescent="0.25">
      <c r="D12" s="266" t="s">
        <v>169</v>
      </c>
      <c r="E12" s="267"/>
      <c r="F12" s="241" t="s">
        <v>293</v>
      </c>
      <c r="G12" s="241"/>
      <c r="H12" s="241"/>
      <c r="I12" s="241"/>
      <c r="J12" s="159" t="s">
        <v>164</v>
      </c>
      <c r="K12" s="204"/>
    </row>
    <row r="13" spans="3:14" customFormat="1" ht="39.950000000000003" customHeight="1" x14ac:dyDescent="0.35">
      <c r="D13" s="268" t="s">
        <v>170</v>
      </c>
      <c r="E13" s="269"/>
      <c r="F13" s="242" t="s">
        <v>268</v>
      </c>
      <c r="G13" s="242"/>
      <c r="H13" s="242"/>
      <c r="I13" s="242"/>
      <c r="J13" s="169" t="s">
        <v>175</v>
      </c>
      <c r="K13" s="201" t="e">
        <f>AVERAGE(K10:K12)</f>
        <v>#DIV/0!</v>
      </c>
    </row>
    <row r="14" spans="3:14" customFormat="1" ht="59.25" customHeight="1" thickBot="1" x14ac:dyDescent="0.3">
      <c r="D14" s="255" t="s">
        <v>166</v>
      </c>
      <c r="E14" s="256"/>
      <c r="F14" s="251" t="s">
        <v>308</v>
      </c>
      <c r="G14" s="251"/>
      <c r="H14" s="208" t="s">
        <v>180</v>
      </c>
      <c r="I14" s="217" t="s">
        <v>291</v>
      </c>
      <c r="J14" s="212" t="s">
        <v>176</v>
      </c>
      <c r="K14" s="213">
        <v>1</v>
      </c>
    </row>
    <row r="15" spans="3:14" ht="76.5" customHeight="1" x14ac:dyDescent="0.25">
      <c r="D15" s="246" t="s">
        <v>128</v>
      </c>
      <c r="E15" s="249" t="s">
        <v>142</v>
      </c>
      <c r="F15" s="249"/>
      <c r="G15" s="218" t="s">
        <v>171</v>
      </c>
      <c r="H15" s="218" t="s">
        <v>143</v>
      </c>
      <c r="I15" s="218" t="s">
        <v>153</v>
      </c>
      <c r="J15" s="218" t="s">
        <v>144</v>
      </c>
      <c r="K15" s="218" t="s">
        <v>145</v>
      </c>
    </row>
    <row r="16" spans="3:14" ht="63" x14ac:dyDescent="0.25">
      <c r="D16" s="247"/>
      <c r="E16" s="126" t="s">
        <v>130</v>
      </c>
      <c r="F16" s="141" t="s">
        <v>285</v>
      </c>
      <c r="G16" s="141" t="s">
        <v>287</v>
      </c>
      <c r="H16" s="138" t="s">
        <v>238</v>
      </c>
      <c r="I16" s="140"/>
      <c r="J16" s="139">
        <v>44469</v>
      </c>
      <c r="K16" s="130">
        <v>30</v>
      </c>
    </row>
    <row r="17" spans="4:11" ht="37.5" x14ac:dyDescent="0.25">
      <c r="D17" s="247"/>
      <c r="E17" s="126" t="s">
        <v>131</v>
      </c>
      <c r="F17" s="141" t="s">
        <v>286</v>
      </c>
      <c r="G17" s="141" t="s">
        <v>287</v>
      </c>
      <c r="H17" s="138" t="s">
        <v>241</v>
      </c>
      <c r="I17" s="140" t="s">
        <v>298</v>
      </c>
      <c r="J17" s="139">
        <v>44500</v>
      </c>
      <c r="K17" s="130">
        <v>30</v>
      </c>
    </row>
    <row r="18" spans="4:11" ht="37.5" x14ac:dyDescent="0.25">
      <c r="D18" s="247"/>
      <c r="E18" s="126" t="s">
        <v>132</v>
      </c>
      <c r="F18" s="141" t="s">
        <v>288</v>
      </c>
      <c r="G18" s="141" t="s">
        <v>287</v>
      </c>
      <c r="H18" s="138" t="s">
        <v>241</v>
      </c>
      <c r="I18" s="140" t="s">
        <v>298</v>
      </c>
      <c r="J18" s="139">
        <v>44530</v>
      </c>
      <c r="K18" s="130">
        <v>10</v>
      </c>
    </row>
    <row r="19" spans="4:11" ht="35.25" customHeight="1" x14ac:dyDescent="0.25">
      <c r="D19" s="247"/>
      <c r="E19" s="126" t="s">
        <v>133</v>
      </c>
      <c r="F19" s="141" t="s">
        <v>289</v>
      </c>
      <c r="G19" s="141" t="s">
        <v>287</v>
      </c>
      <c r="H19" s="138" t="s">
        <v>241</v>
      </c>
      <c r="I19" s="140" t="s">
        <v>298</v>
      </c>
      <c r="J19" s="139">
        <v>44561</v>
      </c>
      <c r="K19" s="130">
        <v>20</v>
      </c>
    </row>
    <row r="20" spans="4:11" ht="36" customHeight="1" x14ac:dyDescent="0.25">
      <c r="D20" s="247"/>
      <c r="E20" s="126" t="s">
        <v>134</v>
      </c>
      <c r="F20" s="141" t="s">
        <v>290</v>
      </c>
      <c r="G20" s="141" t="s">
        <v>287</v>
      </c>
      <c r="H20" s="138" t="s">
        <v>241</v>
      </c>
      <c r="I20" s="140" t="s">
        <v>298</v>
      </c>
      <c r="J20" s="139">
        <v>44561</v>
      </c>
      <c r="K20" s="130">
        <v>10</v>
      </c>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15</v>
      </c>
    </row>
    <row r="25" spans="4:11" ht="33.75" customHeight="1" x14ac:dyDescent="0.25">
      <c r="D25" s="247"/>
      <c r="E25" s="126" t="s">
        <v>131</v>
      </c>
      <c r="F25" s="99"/>
      <c r="G25" s="101"/>
      <c r="H25" s="100"/>
      <c r="I25" s="132">
        <v>1</v>
      </c>
      <c r="J25" s="129"/>
      <c r="K25" s="131">
        <f>IF(AND(I25&gt;0,K17&gt;0),(I25*K17),0)</f>
        <v>30</v>
      </c>
    </row>
    <row r="26" spans="4:11" ht="33.75" customHeight="1" x14ac:dyDescent="0.25">
      <c r="D26" s="247"/>
      <c r="E26" s="126" t="s">
        <v>132</v>
      </c>
      <c r="F26" s="99"/>
      <c r="G26" s="101"/>
      <c r="H26" s="100"/>
      <c r="I26" s="132">
        <v>0.2</v>
      </c>
      <c r="J26" s="129"/>
      <c r="K26" s="131">
        <f>IF(AND(I26&gt;0,K18&gt;0),(I26*K18),0)</f>
        <v>2</v>
      </c>
    </row>
    <row r="27" spans="4:11" ht="49.5" customHeight="1" x14ac:dyDescent="0.25">
      <c r="D27" s="247"/>
      <c r="E27" s="126" t="s">
        <v>133</v>
      </c>
      <c r="F27" s="99"/>
      <c r="G27" s="101"/>
      <c r="H27" s="100"/>
      <c r="I27" s="132">
        <v>0</v>
      </c>
      <c r="J27" s="129"/>
      <c r="K27" s="131">
        <f>IF(AND(I27&gt;0,K19&gt;0),(I27*K19),0)</f>
        <v>0</v>
      </c>
    </row>
    <row r="28" spans="4:11" ht="43.5" customHeight="1" x14ac:dyDescent="0.25">
      <c r="D28" s="247"/>
      <c r="E28" s="126" t="s">
        <v>134</v>
      </c>
      <c r="F28" s="99"/>
      <c r="G28" s="101"/>
      <c r="H28" s="100"/>
      <c r="I28" s="132">
        <v>0</v>
      </c>
      <c r="J28" s="129"/>
      <c r="K28" s="131">
        <f>IF(AND(I28&gt;0,K20&gt;0),(I28*K20),0)</f>
        <v>0</v>
      </c>
    </row>
    <row r="29" spans="4:11" ht="36" customHeight="1" thickBot="1" x14ac:dyDescent="0.3">
      <c r="D29" s="250"/>
      <c r="E29" s="145"/>
      <c r="F29" s="146"/>
      <c r="G29" s="146"/>
      <c r="H29" s="146"/>
      <c r="I29" s="148" t="s">
        <v>157</v>
      </c>
      <c r="J29" s="155"/>
      <c r="K29" s="156">
        <f>SUM(K24:K28)</f>
        <v>47</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f>K29/100*K14</f>
        <v>0.47</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C5:N31"/>
  <sheetViews>
    <sheetView zoomScale="90" zoomScaleNormal="90" workbookViewId="0"/>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173</v>
      </c>
      <c r="E8" s="207" t="s">
        <v>182</v>
      </c>
      <c r="F8" s="252" t="s">
        <v>168</v>
      </c>
      <c r="G8" s="253"/>
      <c r="H8" s="253"/>
      <c r="I8" s="253"/>
      <c r="J8" s="253"/>
      <c r="K8" s="254"/>
      <c r="N8" s="112"/>
    </row>
    <row r="9" spans="3:14" ht="31.5" x14ac:dyDescent="0.25">
      <c r="D9" s="262" t="s">
        <v>158</v>
      </c>
      <c r="E9" s="263"/>
      <c r="F9" s="264" t="s">
        <v>186</v>
      </c>
      <c r="G9" s="264"/>
      <c r="H9" s="264"/>
      <c r="I9" s="265"/>
      <c r="J9" s="260" t="s">
        <v>174</v>
      </c>
      <c r="K9" s="261"/>
      <c r="N9" s="112"/>
    </row>
    <row r="10" spans="3:14" ht="45" customHeight="1" x14ac:dyDescent="0.25">
      <c r="D10" s="257" t="s">
        <v>127</v>
      </c>
      <c r="E10" s="258"/>
      <c r="F10" s="259" t="s">
        <v>183</v>
      </c>
      <c r="G10" s="259"/>
      <c r="H10" s="259"/>
      <c r="I10" s="259"/>
      <c r="J10" s="159" t="s">
        <v>162</v>
      </c>
      <c r="K10" s="202"/>
      <c r="N10" s="112"/>
    </row>
    <row r="11" spans="3:14" ht="42" customHeight="1" x14ac:dyDescent="0.25">
      <c r="D11" s="266" t="s">
        <v>179</v>
      </c>
      <c r="E11" s="267"/>
      <c r="F11" s="242" t="s">
        <v>184</v>
      </c>
      <c r="G11" s="242"/>
      <c r="H11" s="242"/>
      <c r="I11" s="242"/>
      <c r="J11" s="159" t="s">
        <v>163</v>
      </c>
      <c r="K11" s="203"/>
      <c r="N11" s="112"/>
    </row>
    <row r="12" spans="3:14" customFormat="1" ht="51" customHeight="1" x14ac:dyDescent="0.25">
      <c r="D12" s="266" t="s">
        <v>169</v>
      </c>
      <c r="E12" s="267"/>
      <c r="F12" s="241" t="s">
        <v>272</v>
      </c>
      <c r="G12" s="241"/>
      <c r="H12" s="241"/>
      <c r="I12" s="241"/>
      <c r="J12" s="159" t="s">
        <v>164</v>
      </c>
      <c r="K12" s="204"/>
    </row>
    <row r="13" spans="3:14" customFormat="1" ht="39.950000000000003" customHeight="1" x14ac:dyDescent="0.35">
      <c r="D13" s="268" t="s">
        <v>170</v>
      </c>
      <c r="E13" s="269"/>
      <c r="F13" s="242" t="s">
        <v>273</v>
      </c>
      <c r="G13" s="242"/>
      <c r="H13" s="242"/>
      <c r="I13" s="242"/>
      <c r="J13" s="169" t="s">
        <v>175</v>
      </c>
      <c r="K13" s="201" t="e">
        <f>AVERAGE(K10:K12)</f>
        <v>#DIV/0!</v>
      </c>
    </row>
    <row r="14" spans="3:14" customFormat="1" ht="59.25" customHeight="1" thickBot="1" x14ac:dyDescent="0.3">
      <c r="D14" s="255" t="s">
        <v>166</v>
      </c>
      <c r="E14" s="256"/>
      <c r="F14" s="251" t="s">
        <v>294</v>
      </c>
      <c r="G14" s="251"/>
      <c r="H14" s="208" t="s">
        <v>180</v>
      </c>
      <c r="I14" s="217" t="s">
        <v>291</v>
      </c>
      <c r="J14" s="212" t="s">
        <v>176</v>
      </c>
      <c r="K14" s="213">
        <v>1</v>
      </c>
    </row>
    <row r="15" spans="3:14" ht="76.5" customHeight="1" x14ac:dyDescent="0.25">
      <c r="D15" s="246" t="s">
        <v>128</v>
      </c>
      <c r="E15" s="249" t="s">
        <v>142</v>
      </c>
      <c r="F15" s="249"/>
      <c r="G15" s="218" t="s">
        <v>171</v>
      </c>
      <c r="H15" s="218" t="s">
        <v>143</v>
      </c>
      <c r="I15" s="218" t="s">
        <v>153</v>
      </c>
      <c r="J15" s="218" t="s">
        <v>144</v>
      </c>
      <c r="K15" s="218" t="s">
        <v>145</v>
      </c>
    </row>
    <row r="16" spans="3:14" ht="37.5" customHeight="1" x14ac:dyDescent="0.25">
      <c r="D16" s="247"/>
      <c r="E16" s="126" t="s">
        <v>130</v>
      </c>
      <c r="F16" s="141" t="s">
        <v>274</v>
      </c>
      <c r="G16" s="141" t="s">
        <v>269</v>
      </c>
      <c r="H16" s="138" t="s">
        <v>238</v>
      </c>
      <c r="I16" s="140"/>
      <c r="J16" s="139">
        <v>44211</v>
      </c>
      <c r="K16" s="130">
        <v>20</v>
      </c>
    </row>
    <row r="17" spans="4:11" ht="33" customHeight="1" x14ac:dyDescent="0.25">
      <c r="D17" s="247"/>
      <c r="E17" s="126" t="s">
        <v>131</v>
      </c>
      <c r="F17" s="141" t="s">
        <v>275</v>
      </c>
      <c r="G17" s="141" t="s">
        <v>295</v>
      </c>
      <c r="H17" s="138" t="s">
        <v>238</v>
      </c>
      <c r="I17" s="140"/>
      <c r="J17" s="139">
        <v>44227</v>
      </c>
      <c r="K17" s="130">
        <v>20</v>
      </c>
    </row>
    <row r="18" spans="4:11" ht="33.75" customHeight="1" x14ac:dyDescent="0.25">
      <c r="D18" s="247"/>
      <c r="E18" s="126" t="s">
        <v>132</v>
      </c>
      <c r="F18" s="141" t="s">
        <v>276</v>
      </c>
      <c r="G18" s="141" t="s">
        <v>295</v>
      </c>
      <c r="H18" s="138" t="s">
        <v>238</v>
      </c>
      <c r="I18" s="140"/>
      <c r="J18" s="139">
        <v>44316</v>
      </c>
      <c r="K18" s="130">
        <v>30</v>
      </c>
    </row>
    <row r="19" spans="4:11" ht="35.25" customHeight="1" x14ac:dyDescent="0.25">
      <c r="D19" s="247"/>
      <c r="E19" s="126" t="s">
        <v>133</v>
      </c>
      <c r="F19" s="141" t="s">
        <v>277</v>
      </c>
      <c r="G19" s="141" t="s">
        <v>269</v>
      </c>
      <c r="H19" s="138" t="s">
        <v>238</v>
      </c>
      <c r="I19" s="140"/>
      <c r="J19" s="139">
        <v>44316</v>
      </c>
      <c r="K19" s="130">
        <v>20</v>
      </c>
    </row>
    <row r="20" spans="4:11" ht="49.5" customHeight="1" x14ac:dyDescent="0.25">
      <c r="D20" s="247"/>
      <c r="E20" s="126" t="s">
        <v>134</v>
      </c>
      <c r="F20" s="141" t="s">
        <v>278</v>
      </c>
      <c r="G20" s="141" t="s">
        <v>296</v>
      </c>
      <c r="H20" s="138" t="s">
        <v>238</v>
      </c>
      <c r="I20" s="140"/>
      <c r="J20" s="139">
        <v>44377</v>
      </c>
      <c r="K20" s="130">
        <v>10</v>
      </c>
    </row>
    <row r="21" spans="4:11" ht="36" customHeight="1" thickBot="1" x14ac:dyDescent="0.3">
      <c r="D21" s="24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46" t="s">
        <v>129</v>
      </c>
      <c r="E23" s="154" t="s">
        <v>147</v>
      </c>
      <c r="F23" s="150"/>
      <c r="G23" s="150"/>
      <c r="H23" s="150"/>
      <c r="I23" s="151" t="s">
        <v>148</v>
      </c>
      <c r="J23" s="152" t="s">
        <v>154</v>
      </c>
      <c r="K23" s="153"/>
    </row>
    <row r="24" spans="4:11" ht="46.5" customHeight="1" x14ac:dyDescent="0.25">
      <c r="D24" s="247"/>
      <c r="E24" s="126" t="s">
        <v>130</v>
      </c>
      <c r="F24" s="99"/>
      <c r="G24" s="101"/>
      <c r="H24" s="100"/>
      <c r="I24" s="132">
        <v>0.5</v>
      </c>
      <c r="J24" s="129"/>
      <c r="K24" s="131">
        <f>IF(AND(I24&gt;0,K16&gt;0),(I24*K16),0)</f>
        <v>10</v>
      </c>
    </row>
    <row r="25" spans="4:11" ht="33.75" customHeight="1" x14ac:dyDescent="0.25">
      <c r="D25" s="247"/>
      <c r="E25" s="126" t="s">
        <v>131</v>
      </c>
      <c r="F25" s="99"/>
      <c r="G25" s="101"/>
      <c r="H25" s="100"/>
      <c r="I25" s="132">
        <v>1</v>
      </c>
      <c r="J25" s="129"/>
      <c r="K25" s="131">
        <f>IF(AND(I25&gt;0,K17&gt;0),(I25*K17),0)</f>
        <v>20</v>
      </c>
    </row>
    <row r="26" spans="4:11" ht="33.75" customHeight="1" x14ac:dyDescent="0.25">
      <c r="D26" s="247"/>
      <c r="E26" s="126" t="s">
        <v>132</v>
      </c>
      <c r="F26" s="99"/>
      <c r="G26" s="101"/>
      <c r="H26" s="100"/>
      <c r="I26" s="132">
        <v>0.2</v>
      </c>
      <c r="J26" s="129"/>
      <c r="K26" s="131">
        <f>IF(AND(I26&gt;0,K18&gt;0),(I26*K18),0)</f>
        <v>6</v>
      </c>
    </row>
    <row r="27" spans="4:11" ht="49.5" customHeight="1" x14ac:dyDescent="0.25">
      <c r="D27" s="247"/>
      <c r="E27" s="126" t="s">
        <v>133</v>
      </c>
      <c r="F27" s="99"/>
      <c r="G27" s="101"/>
      <c r="H27" s="100"/>
      <c r="I27" s="132">
        <v>0</v>
      </c>
      <c r="J27" s="129"/>
      <c r="K27" s="131">
        <f t="shared" ref="K27:K28" si="0">IF(AND(I27&gt;0,K19&gt;0),(I27*K19),0)</f>
        <v>0</v>
      </c>
    </row>
    <row r="28" spans="4:11" ht="43.5" customHeight="1" x14ac:dyDescent="0.25">
      <c r="D28" s="247"/>
      <c r="E28" s="126" t="s">
        <v>134</v>
      </c>
      <c r="F28" s="99"/>
      <c r="G28" s="101"/>
      <c r="H28" s="100"/>
      <c r="I28" s="132">
        <v>0</v>
      </c>
      <c r="J28" s="129"/>
      <c r="K28" s="131">
        <f t="shared" si="0"/>
        <v>0</v>
      </c>
    </row>
    <row r="29" spans="4:11" ht="36" customHeight="1" thickBot="1" x14ac:dyDescent="0.3">
      <c r="D29" s="250"/>
      <c r="E29" s="145"/>
      <c r="F29" s="146"/>
      <c r="G29" s="146"/>
      <c r="H29" s="146"/>
      <c r="I29" s="148" t="s">
        <v>157</v>
      </c>
      <c r="J29" s="155"/>
      <c r="K29" s="156">
        <f>SUM(K24:K28)</f>
        <v>36</v>
      </c>
    </row>
    <row r="30" spans="4:11" ht="16.5" customHeight="1" thickBot="1" x14ac:dyDescent="0.3">
      <c r="D30" s="165"/>
      <c r="E30" s="161"/>
      <c r="F30" s="161"/>
      <c r="G30" s="161"/>
      <c r="H30" s="161"/>
      <c r="I30" s="166"/>
      <c r="J30" s="167"/>
      <c r="K30" s="168"/>
    </row>
    <row r="31" spans="4:11" ht="84" customHeight="1" x14ac:dyDescent="0.25">
      <c r="D31" s="197" t="s">
        <v>135</v>
      </c>
      <c r="E31" s="196" t="s">
        <v>178</v>
      </c>
      <c r="F31" s="243"/>
      <c r="G31" s="244"/>
      <c r="H31" s="245"/>
      <c r="I31" s="240" t="s">
        <v>155</v>
      </c>
      <c r="J31" s="240"/>
      <c r="K31" s="158">
        <f>K29/100*K14</f>
        <v>0.36</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17</vt:i4>
      </vt:variant>
    </vt:vector>
  </HeadingPairs>
  <TitlesOfParts>
    <vt:vector size="42" baseType="lpstr">
      <vt:lpstr>DIRIGENTI_OLD</vt:lpstr>
      <vt:lpstr>Foglio2</vt:lpstr>
      <vt:lpstr>PERFORMANCE_DIRIGENTI</vt:lpstr>
      <vt:lpstr>1.1.1 Utenze</vt:lpstr>
      <vt:lpstr>1.1.3 Tesoreria</vt:lpstr>
      <vt:lpstr>1.1.6 Riassetto societario</vt:lpstr>
      <vt:lpstr>1.2.1 Supporto uff. tributi</vt:lpstr>
      <vt:lpstr>1.2.2 Unificazione bd</vt:lpstr>
      <vt:lpstr>1.2.3 Canone unico</vt:lpstr>
      <vt:lpstr>1.2.4 Sportello virtuale</vt:lpstr>
      <vt:lpstr>2.2.4 PagoPA</vt:lpstr>
      <vt:lpstr>COL.1 Responsabili spesa</vt:lpstr>
      <vt:lpstr>COL.2 Certificazioni</vt:lpstr>
      <vt:lpstr>COL.3 PCC</vt:lpstr>
      <vt:lpstr>COL.4 Iva</vt:lpstr>
      <vt:lpstr>COL.5 Personale</vt:lpstr>
      <vt:lpstr>COL.6 Cassa Vincolata</vt:lpstr>
      <vt:lpstr>COL. 6 Rev-Provv.tributi</vt:lpstr>
      <vt:lpstr>COL.7 Agenti contabili</vt:lpstr>
      <vt:lpstr>COL.8 Archivio</vt:lpstr>
      <vt:lpstr>COL.9 DUP</vt:lpstr>
      <vt:lpstr>COL. 10-Nuova-CCP</vt:lpstr>
      <vt:lpstr>COL. 11-Nuova-Imu aree edificab</vt:lpstr>
      <vt:lpstr>COMPARTO_PO-AP</vt:lpstr>
      <vt:lpstr>CATEGORIA_D</vt:lpstr>
      <vt:lpstr>'1.1.1 Utenze'!Area_stampa</vt:lpstr>
      <vt:lpstr>CATEGORIA_D!Area_stampa</vt:lpstr>
      <vt:lpstr>'COL. 10-Nuova-CCP'!Area_stampa</vt:lpstr>
      <vt:lpstr>'COL. 11-Nuova-Imu aree edificab'!Area_stampa</vt:lpstr>
      <vt:lpstr>'COL. 6 Rev-Provv.tributi'!Area_stampa</vt:lpstr>
      <vt:lpstr>'COL.1 Responsabili spesa'!Area_stampa</vt:lpstr>
      <vt:lpstr>'COL.2 Certificazioni'!Area_stampa</vt:lpstr>
      <vt:lpstr>'COL.3 PCC'!Area_stampa</vt:lpstr>
      <vt:lpstr>'COL.4 Iva'!Area_stampa</vt:lpstr>
      <vt:lpstr>'COL.5 Personale'!Area_stampa</vt:lpstr>
      <vt:lpstr>'COL.6 Cassa Vincolata'!Area_stampa</vt:lpstr>
      <vt:lpstr>'COL.7 Agenti contabili'!Area_stampa</vt:lpstr>
      <vt:lpstr>'COL.8 Archivio'!Area_stampa</vt:lpstr>
      <vt:lpstr>'COL.9 DUP'!Area_stampa</vt:lpstr>
      <vt:lpstr>'COMPARTO_PO-AP'!Area_stampa</vt:lpstr>
      <vt:lpstr>DIRIGENTI_OLD!Area_stampa</vt:lpstr>
      <vt:lpstr>PERFORMANCE_DIRIGENTI!Area_stampa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tedeschi</dc:creator>
  <cp:lastModifiedBy>mgiuliano</cp:lastModifiedBy>
  <cp:lastPrinted>2021-08-11T10:48:15Z</cp:lastPrinted>
  <dcterms:created xsi:type="dcterms:W3CDTF">2015-03-10T09:03:50Z</dcterms:created>
  <dcterms:modified xsi:type="dcterms:W3CDTF">2021-09-27T09:32:01Z</dcterms:modified>
</cp:coreProperties>
</file>