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iuliano\Desktop\NUCLEO DI VALUTAZIONE\PERFORMANCE 2021 DA PUBBLICARE\"/>
    </mc:Choice>
  </mc:AlternateContent>
  <xr:revisionPtr revIDLastSave="0" documentId="8_{4FED4C8D-20F1-4A47-AEF9-ACEBB97DD137}" xr6:coauthVersionLast="47" xr6:coauthVersionMax="47" xr10:uidLastSave="{00000000-0000-0000-0000-000000000000}"/>
  <bookViews>
    <workbookView xWindow="-120" yWindow="-120" windowWidth="29040" windowHeight="15840" tabRatio="599" firstSheet="3" activeTab="4" xr2:uid="{00000000-000D-0000-FFFF-FFFF00000000}"/>
  </bookViews>
  <sheets>
    <sheet name="DIRIGENTI_OLD" sheetId="3" state="hidden" r:id="rId1"/>
    <sheet name="Foglio2" sheetId="2" state="hidden" r:id="rId2"/>
    <sheet name="PERFORMANCE_DIRIGENTI" sheetId="7" state="hidden" r:id="rId3"/>
    <sheet name="ob. perf.ORG.PM.2-3" sheetId="61" r:id="rId4"/>
    <sheet name="ob. perf.ORG.PM.4" sheetId="41" r:id="rId5"/>
    <sheet name="ob. perf.ORG.PM.5" sheetId="43" r:id="rId6"/>
    <sheet name="ob. perf.ORG.PM.6" sheetId="46" r:id="rId7"/>
    <sheet name="ob. perf.ORG.PM.7" sheetId="45" r:id="rId8"/>
    <sheet name="ob. perf.ORGPM.8" sheetId="47" r:id="rId9"/>
    <sheet name="ob. perf.ORG.PM.9" sheetId="48" r:id="rId10"/>
    <sheet name="ob. perf.ORG.PM.10" sheetId="49" r:id="rId11"/>
    <sheet name="ob. perf.ORG.PM.11" sheetId="50" r:id="rId12"/>
    <sheet name="ob. perf.ORG.PM.12" sheetId="51" r:id="rId13"/>
    <sheet name="ob. perf.ORG.PM.13" sheetId="52" r:id="rId14"/>
    <sheet name="ob. perf.IND.CUO.2-3" sheetId="62" r:id="rId15"/>
    <sheet name="ob. perf.IND.CUO.4" sheetId="10" r:id="rId16"/>
    <sheet name="ob. perf.IND.CUO.5" sheetId="44" r:id="rId17"/>
    <sheet name="ob. perf.IND.CUO.6" sheetId="53" r:id="rId18"/>
    <sheet name="ob. perf.IND.CUO.7" sheetId="54" r:id="rId19"/>
    <sheet name="ob. perf.IND.CUO.8" sheetId="55" r:id="rId20"/>
    <sheet name="ob. perf.IND.CUO.9" sheetId="56" r:id="rId21"/>
    <sheet name="ob. perf.IND.CUO.10" sheetId="57" r:id="rId22"/>
    <sheet name="ob. perf.IND.CUO.11" sheetId="58" r:id="rId23"/>
    <sheet name="ob. perf.IND.CUO12" sheetId="59" r:id="rId24"/>
    <sheet name="ob. perf.IND.CUO.13" sheetId="60" r:id="rId25"/>
    <sheet name="s" sheetId="42" r:id="rId26"/>
    <sheet name="COMPARTO_PO-AP" sheetId="4" state="hidden" r:id="rId27"/>
    <sheet name="CATEGORIA_D" sheetId="5" state="hidden" r:id="rId28"/>
  </sheets>
  <definedNames>
    <definedName name="_xlnm.Print_Area" localSheetId="27">CATEGORIA_D!$H$6:$P$54</definedName>
    <definedName name="_xlnm.Print_Area" localSheetId="26">'COMPARTO_PO-AP'!$H$6:$P$49</definedName>
    <definedName name="_xlnm.Print_Area" localSheetId="0">DIRIGENTI_OLD!$H$6:$P$69</definedName>
    <definedName name="_xlnm.Print_Area" localSheetId="21">'ob. perf.IND.CUO.10'!$D$8:$K$34</definedName>
    <definedName name="_xlnm.Print_Area" localSheetId="22">'ob. perf.IND.CUO.11'!$D$8:$K$34</definedName>
    <definedName name="_xlnm.Print_Area" localSheetId="24">'ob. perf.IND.CUO.13'!$D$8:$K$34</definedName>
    <definedName name="_xlnm.Print_Area" localSheetId="14">'ob. perf.IND.CUO.2-3'!$D$8:$L$34</definedName>
    <definedName name="_xlnm.Print_Area" localSheetId="15">'ob. perf.IND.CUO.4'!$D$8:$K$34</definedName>
    <definedName name="_xlnm.Print_Area" localSheetId="16">'ob. perf.IND.CUO.5'!$D$8:$K$34</definedName>
    <definedName name="_xlnm.Print_Area" localSheetId="17">'ob. perf.IND.CUO.6'!$D$8:$K$34</definedName>
    <definedName name="_xlnm.Print_Area" localSheetId="18">'ob. perf.IND.CUO.7'!$D$8:$K$34</definedName>
    <definedName name="_xlnm.Print_Area" localSheetId="19">'ob. perf.IND.CUO.8'!$D$8:$K$34</definedName>
    <definedName name="_xlnm.Print_Area" localSheetId="20">'ob. perf.IND.CUO.9'!$D$8:$K$34</definedName>
    <definedName name="_xlnm.Print_Area" localSheetId="23">'ob. perf.IND.CUO12'!$D$8:$K$34</definedName>
    <definedName name="_xlnm.Print_Area" localSheetId="10">'ob. perf.ORG.PM.10'!$D$8:$K$32</definedName>
    <definedName name="_xlnm.Print_Area" localSheetId="11">'ob. perf.ORG.PM.11'!$D$8:$K$32</definedName>
    <definedName name="_xlnm.Print_Area" localSheetId="12">'ob. perf.ORG.PM.12'!$D$8:$K$32</definedName>
    <definedName name="_xlnm.Print_Area" localSheetId="13">'ob. perf.ORG.PM.13'!$D$8:$K$32</definedName>
    <definedName name="_xlnm.Print_Area" localSheetId="3">'ob. perf.ORG.PM.2-3'!$D$8:$K$32</definedName>
    <definedName name="_xlnm.Print_Area" localSheetId="4">'ob. perf.ORG.PM.4'!$D$8:$K$32</definedName>
    <definedName name="_xlnm.Print_Area" localSheetId="5">'ob. perf.ORG.PM.5'!$D$8:$K$32</definedName>
    <definedName name="_xlnm.Print_Area" localSheetId="6">'ob. perf.ORG.PM.6'!$D$8:$K$32</definedName>
    <definedName name="_xlnm.Print_Area" localSheetId="7">'ob. perf.ORG.PM.7'!$D$8:$K$32</definedName>
    <definedName name="_xlnm.Print_Area" localSheetId="9">'ob. perf.ORG.PM.9'!$D$8:$K$32</definedName>
    <definedName name="_xlnm.Print_Area" localSheetId="8">'ob. perf.ORGPM.8'!$D$8:$K$32</definedName>
    <definedName name="_xlnm.Print_Area" localSheetId="2">PERFORMANCE_DIRIGENTI!$D$10:$K$28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62" l="1"/>
  <c r="K27" i="62"/>
  <c r="K26" i="62"/>
  <c r="K25" i="62"/>
  <c r="K24" i="62"/>
  <c r="K29" i="62" s="1"/>
  <c r="K31" i="62" s="1"/>
  <c r="K21" i="62"/>
  <c r="K28" i="61"/>
  <c r="K27" i="61"/>
  <c r="K26" i="61"/>
  <c r="K25" i="61"/>
  <c r="K24" i="61"/>
  <c r="K21" i="61"/>
  <c r="K29" i="61" l="1"/>
  <c r="K31" i="61" s="1"/>
  <c r="K28" i="60"/>
  <c r="K27" i="60"/>
  <c r="K26" i="60"/>
  <c r="K25" i="60"/>
  <c r="K21" i="60"/>
  <c r="K28" i="59"/>
  <c r="K27" i="59"/>
  <c r="K26" i="59"/>
  <c r="K25" i="59"/>
  <c r="K21" i="59"/>
  <c r="K28" i="58"/>
  <c r="K27" i="58"/>
  <c r="K26" i="58"/>
  <c r="K25" i="58"/>
  <c r="K21" i="58"/>
  <c r="K28" i="57"/>
  <c r="K27" i="57"/>
  <c r="K26" i="57"/>
  <c r="K25" i="57"/>
  <c r="K21" i="57"/>
  <c r="K28" i="56"/>
  <c r="K27" i="56"/>
  <c r="K26" i="56"/>
  <c r="K25" i="56"/>
  <c r="K21" i="56"/>
  <c r="K28" i="55"/>
  <c r="K27" i="55"/>
  <c r="K26" i="55"/>
  <c r="K25" i="55"/>
  <c r="K21" i="55"/>
  <c r="K28" i="54"/>
  <c r="K27" i="54"/>
  <c r="K26" i="54"/>
  <c r="K25" i="54"/>
  <c r="K21" i="54"/>
  <c r="K28" i="53"/>
  <c r="K27" i="53"/>
  <c r="K26" i="53"/>
  <c r="K25" i="53"/>
  <c r="K21" i="53"/>
  <c r="K13" i="53"/>
  <c r="K28" i="52"/>
  <c r="K27" i="52"/>
  <c r="K26" i="52"/>
  <c r="K25" i="52"/>
  <c r="K24" i="52"/>
  <c r="K21" i="52"/>
  <c r="K13" i="52"/>
  <c r="K28" i="51"/>
  <c r="K27" i="51"/>
  <c r="K26" i="51"/>
  <c r="K25" i="51"/>
  <c r="K24" i="51"/>
  <c r="K21" i="51"/>
  <c r="K13" i="51"/>
  <c r="K28" i="50"/>
  <c r="K27" i="50"/>
  <c r="K26" i="50"/>
  <c r="K25" i="50"/>
  <c r="K24" i="50"/>
  <c r="K21" i="50"/>
  <c r="K13" i="50"/>
  <c r="K28" i="49"/>
  <c r="K27" i="49"/>
  <c r="K26" i="49"/>
  <c r="K25" i="49"/>
  <c r="K24" i="49"/>
  <c r="K21" i="49"/>
  <c r="K13" i="49"/>
  <c r="K28" i="48"/>
  <c r="K27" i="48"/>
  <c r="K21" i="48"/>
  <c r="K13" i="48"/>
  <c r="K28" i="47"/>
  <c r="K27" i="47"/>
  <c r="K26" i="47"/>
  <c r="K25" i="47"/>
  <c r="K24" i="47"/>
  <c r="K21" i="47"/>
  <c r="K13" i="47"/>
  <c r="K28" i="46"/>
  <c r="K27" i="46"/>
  <c r="K26" i="46"/>
  <c r="K25" i="46"/>
  <c r="K24" i="46"/>
  <c r="K21" i="46"/>
  <c r="K13" i="46"/>
  <c r="K28" i="45"/>
  <c r="K27" i="45"/>
  <c r="K26" i="45"/>
  <c r="K25" i="45"/>
  <c r="K24" i="45"/>
  <c r="K21" i="45"/>
  <c r="K13" i="45"/>
  <c r="K28" i="44"/>
  <c r="K27" i="44"/>
  <c r="K26" i="44"/>
  <c r="K25" i="44"/>
  <c r="K21" i="44"/>
  <c r="K13" i="44"/>
  <c r="K28" i="43"/>
  <c r="K27" i="43"/>
  <c r="K26" i="43"/>
  <c r="K25" i="43"/>
  <c r="K24" i="43"/>
  <c r="K21" i="43"/>
  <c r="K13" i="43"/>
  <c r="K13" i="41"/>
  <c r="K13" i="10"/>
  <c r="K29" i="52" l="1"/>
  <c r="K31" i="52" s="1"/>
  <c r="K29" i="59"/>
  <c r="K31" i="59" s="1"/>
  <c r="K29" i="60"/>
  <c r="K31" i="60" s="1"/>
  <c r="K29" i="58"/>
  <c r="K31" i="58" s="1"/>
  <c r="K29" i="57"/>
  <c r="K31" i="57" s="1"/>
  <c r="K29" i="56"/>
  <c r="K31" i="56" s="1"/>
  <c r="K29" i="55"/>
  <c r="K31" i="55" s="1"/>
  <c r="K29" i="54"/>
  <c r="K31" i="54" s="1"/>
  <c r="K29" i="53"/>
  <c r="K31" i="53" s="1"/>
  <c r="K29" i="51"/>
  <c r="K31" i="51" s="1"/>
  <c r="K29" i="50"/>
  <c r="K31" i="50" s="1"/>
  <c r="K29" i="49"/>
  <c r="K31" i="49" s="1"/>
  <c r="K29" i="48"/>
  <c r="K31" i="48" s="1"/>
  <c r="K29" i="47"/>
  <c r="K31" i="47" s="1"/>
  <c r="K29" i="45"/>
  <c r="K31" i="45" s="1"/>
  <c r="K29" i="46"/>
  <c r="K31" i="46" s="1"/>
  <c r="K29" i="44"/>
  <c r="K31" i="44" s="1"/>
  <c r="K29" i="43"/>
  <c r="K31" i="43" s="1"/>
  <c r="K26" i="41"/>
  <c r="K28" i="41" l="1"/>
  <c r="K27" i="41"/>
  <c r="K25" i="41"/>
  <c r="K24" i="41"/>
  <c r="K21" i="41"/>
  <c r="K29" i="41" l="1"/>
  <c r="K31" i="41" s="1"/>
  <c r="K28" i="10" l="1"/>
  <c r="K27" i="10"/>
  <c r="K26" i="10"/>
  <c r="K25" i="10"/>
  <c r="K21" i="10"/>
  <c r="H22" i="7"/>
  <c r="H23" i="7"/>
  <c r="H24" i="7"/>
  <c r="H25" i="7"/>
  <c r="H21" i="7"/>
  <c r="J19" i="7"/>
  <c r="K31" i="2"/>
  <c r="K23" i="2"/>
  <c r="H26" i="7" l="1"/>
  <c r="G28" i="7" s="1"/>
  <c r="K29" i="10"/>
  <c r="K31" i="10" s="1"/>
  <c r="F28" i="7"/>
</calcChain>
</file>

<file path=xl/sharedStrings.xml><?xml version="1.0" encoding="utf-8"?>
<sst xmlns="http://schemas.openxmlformats.org/spreadsheetml/2006/main" count="1537" uniqueCount="358">
  <si>
    <t>SETTORE</t>
  </si>
  <si>
    <t>VALUTAZIONE OBIETTIVI STRATEGICI</t>
  </si>
  <si>
    <t>OBIETTIVO</t>
  </si>
  <si>
    <t>PUNTEGGIO</t>
  </si>
  <si>
    <t>TOTALE (MAX 55)</t>
  </si>
  <si>
    <t>TOTALE</t>
  </si>
  <si>
    <t>VALUTAZIONE OBIETTIVI OPERATIVI</t>
  </si>
  <si>
    <t>VALUTAZIONE COMPORTAMENTI ORGANIZZATIVI</t>
  </si>
  <si>
    <t>PUNTEGGIO FINALE</t>
  </si>
  <si>
    <t>FASCIA</t>
  </si>
  <si>
    <t>MODELLO ESEMPLIFICATIVO DELLA SCHEDA RIEPILOGATIVA RISULTATI E COMPORTAMENTI DI P.O.</t>
  </si>
  <si>
    <t>TITOLARE POSIZIONE ORGANIZZATIVA:</t>
  </si>
  <si>
    <t>(Peso x Perc. Ragg. Ob)</t>
  </si>
  <si>
    <t>MEDIA PUNTEGGI OB. OPERATIVI E OB. STRATEGICI</t>
  </si>
  <si>
    <t>MEDIA RIPARAMETRATA DEI PUNTEGGI CONSEGUITI SU BASE 60</t>
  </si>
  <si>
    <t>SEZIONE</t>
  </si>
  <si>
    <t>TOTALE (MAX 40)</t>
  </si>
  <si>
    <t>Capacità di gestire in autonomia</t>
  </si>
  <si>
    <t>Capacità di adattamento ai cambiamenti e alle esigenze di flessibilità</t>
  </si>
  <si>
    <t>Capacità di creare un clima collaborativo</t>
  </si>
  <si>
    <t>Punteggio max. 15</t>
  </si>
  <si>
    <t>Punteggio max. 10</t>
  </si>
  <si>
    <t>TOTALE (MAX 25)</t>
  </si>
  <si>
    <t>SCHEDA DI VALUTAZIONE INDIVIDUALE AREA DIRIGENZA</t>
  </si>
  <si>
    <t>SESSIONE DI VALUTAZIONE</t>
  </si>
  <si>
    <t>NOME E COGNOME</t>
  </si>
  <si>
    <t>INCARICO</t>
  </si>
  <si>
    <t>VALUTATORE</t>
  </si>
  <si>
    <t>LEGENDA (secondo la declaratoria delle competenze)</t>
  </si>
  <si>
    <t>1 = inadeguato</t>
  </si>
  <si>
    <t>2= migliorabile</t>
  </si>
  <si>
    <t>3= accettabile/soddisfacente</t>
  </si>
  <si>
    <t>4= adeguato</t>
  </si>
  <si>
    <t>5= eccellente</t>
  </si>
  <si>
    <t>Competenze e Comportamenti</t>
  </si>
  <si>
    <t>Pesatura 20/100</t>
  </si>
  <si>
    <t>Allegato 2.a - Declaratoria comportamenti professionali ed organizzativi relativi alle qualità gestionali-relazionali previste dall’art. 4, u.c. - Dirigenti</t>
  </si>
  <si>
    <t>1. PARTECIPAZIONE ALLA VITA ORGANIZZATIVA</t>
  </si>
  <si>
    <t>partecipa consapevolmente alla pianificazione e programmazione delle linee strategiche aziendali, tenendosi costantemente informato sulle attività dell’Agenzia</t>
  </si>
  <si>
    <t>è attento a declinare i propri comportamenti professionali coerentemente agli obiettivi assegnati, nel rispetto delle fasi e dei tempi previsti</t>
  </si>
  <si>
    <t xml:space="preserve">1.3.1 stakeholder interni ed esterni di riferimento (dipendenti, utenti, fornitori, cittadini, associazioni di categoria, associazioni sindacali, associazioni di cittadini, altri enti pubblici e privati): </t>
  </si>
  <si>
    <t xml:space="preserve">il dirigente orienta le proprie azioni sulla base di una corretta interpretazione dei bisogni degli utenti e dei cittadini e, più in generale, di chiunque sia destinatario della propria attività amministrativa, </t>
  </si>
  <si>
    <t>assicurando risposte mirate ed efficienti alle esigenze degli interlocutori</t>
  </si>
  <si>
    <t>così da coinvolgerli ottenendone sostegno e collaborazione  altresì contribuendo, in tal modo, a rafforzare il senso di appartenenza all’Ente</t>
  </si>
  <si>
    <t xml:space="preserve">il dirigente sa avvalersi della collaborazione, anche informale, con gli altri enti e/o istituzioni pubbliche e private </t>
  </si>
  <si>
    <t>coinvolte nel processo di erogazione dei servizi rientranti nella propria competenza, in un’ottica di maggiore efficacia – efficienza - semplificazione dell’attività amministrativa</t>
  </si>
  <si>
    <t>il dirigente dimostra elevate disponibilità e capacità a lavorare in differenti contesti, anche in situazioni di trasversalità e di estrema urgenza</t>
  </si>
  <si>
    <t>1.1 CONTRIBUTO ALLE STRATEGIE AZIENDALI</t>
  </si>
  <si>
    <t>1.2 RISPETTO DEI REGOLAMENTI E DELLE DIRETTIVE DELL’ORGANO DI INDIRIZZO POLITICO-AMMINISTRATIVO/DIRETTORE GENERALE</t>
  </si>
  <si>
    <t>1.3 ATTITUDINI RELATIVE ALLA CAPACITÀ DI RELAZIONE</t>
  </si>
  <si>
    <t>1.4 CAPACITÀ DI RELAZIONE INTERISTITUZIONALE</t>
  </si>
  <si>
    <t>1.5 CAPACITÀ DI ADATTAMENTO E FLESSIBILITÀ</t>
  </si>
  <si>
    <t>associazioni di cittadini, altri enti pubblici e privati)</t>
  </si>
  <si>
    <t>1.3.2 colleghi:</t>
  </si>
  <si>
    <t xml:space="preserve"> il dirigente interagisce in modo aperto e costruttivo con i colleghi, sa essere autorevole e persuasivo, </t>
  </si>
  <si>
    <t>2. ATTITUDINI RELATIVE ALLA CONOSCENZA</t>
  </si>
  <si>
    <t>il dirigente coniuga rigoroso raziocinio, creatività ed innovazione al fine di individuare opportunità e criticità in situazioni complesse, risolvendole</t>
  </si>
  <si>
    <t>il dirigente acquisisce e condivide nuove conoscenze ed esperienze per dare valore all’Agenzia, contribuendo alla modernizzazione ed al miglioramento qualitativo dell’organizzazione, senza visioni egoistiche né di potere</t>
  </si>
  <si>
    <t>2.1 ATTITUDINE AL RAGIONAMENTO TECNICO</t>
  </si>
  <si>
    <t>2.2 CAPACITÀ DI APPRENDIMENTO E DIFFUSIONE DELLE CONOSCENZE ACQUISITE</t>
  </si>
  <si>
    <t>il dirigente lavora in vista di mete impegnative per l’agenzia, con spiccata tensione al conseguimento del risultato proponendo, a tal fine, opportune iniziative di sviluppo trasversali nella visione complessiva dell’Ente</t>
  </si>
  <si>
    <t>il dirigente ha iniziativa, è capace di identificare criticità, ostacoli ed opportunità, ponendo in essere strategie atte al superamento dei problemi</t>
  </si>
  <si>
    <t>il dirigente agisce con integrità, etica e coerenza, dimostra disponibilità ad agire in maniera conforme ai valori della propria organizzazione (lealtà istituzionale), comunicando le proprie opinioni in modo aperto e trasparente</t>
  </si>
  <si>
    <t>il dirigente rappresenta un riferimento professionale per i colleghi ed il personale, ai quali fornisce aiuto e disponibilità nei momenti di difficoltà</t>
  </si>
  <si>
    <t>il dirigente promuove azioni per la crescita professionale dei propri collaboratori, favorendo il loro sviluppo professionale e l’accrescimento delle loro potenzialità, stimolandone l’impegno e la partecipazione</t>
  </si>
  <si>
    <t>il dirigente usa in modo appropriato ed opportuno il potere gerarchico formale connesso al ruolo rivestito, agendo senza condizionamenti di pregiudizio e dimostrando propensione a recepire stimoli e professionalità</t>
  </si>
  <si>
    <t>il dirigente valuta in modo differenziato i propri collaboratori, valorizzandone il percorso di sviluppo professionale acquisito</t>
  </si>
  <si>
    <t>3. ATTITUDINI RELATIVE AL FARE</t>
  </si>
  <si>
    <t>3.1 ORIENTAMENTO AL RISULTATO</t>
  </si>
  <si>
    <t>3.2 CAPACITÀ DI INIZIATIVA E PROBLEM-SOLVING</t>
  </si>
  <si>
    <t>4. ATTITUDINI RELATIVE AL DIRIGERE</t>
  </si>
  <si>
    <t>4.1 CORRETTEZZA, TRASPARENZA E COERENZA</t>
  </si>
  <si>
    <t>4.2 SICUREZZA ED EQUILIBRIO</t>
  </si>
  <si>
    <t>4.3 CAPACITÀ DI MOTIVAZIONE E VALORIZZAZIONE DEL PERSONALE DIPENDENTE</t>
  </si>
  <si>
    <t>4.4 APPROPRIATEZZA DELL’UTILIZZO DEL POTERE GERARCHICO</t>
  </si>
  <si>
    <t>4.5 ATTITUDINE A FAVORIRE COLLABORAZIONE TRA IL PERSONALE DIPENDENTE</t>
  </si>
  <si>
    <t>4.6 ATTITUDINE AL RICONOSCIMENTO DEL MERITO DEL PERSONALE DIPENDENTE</t>
  </si>
  <si>
    <t>Allegato 2.b - Declaratoria comportamenti professionali ed organizzativi relativi alle attitudini professionali-relazionali previste dall’art. 10, c. 4 - Comparto</t>
  </si>
  <si>
    <t>DIPENDENTI TITOLARI DI INCARICO DI P.O./A.P.</t>
  </si>
  <si>
    <t xml:space="preserve">il dipendente identifica in modo autonomo e partecipativo i problemi di interesse del proprio Ufficio/Settore, di individuare la soluzione più </t>
  </si>
  <si>
    <t>adeguata per tali problemi e di suggerire e mettere in atto gli interventi necessari per adottare le soluzioni individuate</t>
  </si>
  <si>
    <t xml:space="preserve">il dipendente pianifica ed organizza, in una logica di efficienza ed efficacia, le diverse attività necessarie al perseguimento degli obiettivi, </t>
  </si>
  <si>
    <t>attraverso le risorse economiche ed umane assegnate, in coerenza con le indicazioni del dirigente, programmando il lavoro, i tempi e le priorità nell’esecuzione delle azioni in cui è scomposto ciascun obiettivo</t>
  </si>
  <si>
    <t xml:space="preserve">il dipendente affronta positivamente i cambiamenti nei compiti assegnati e/o nelle modalità operative, propone modalità migliori per la soluzione </t>
  </si>
  <si>
    <t>dei problemi gestionali ed organizzativi, finalizzate alla massima efficienza dei processi e dei servizi offerti</t>
  </si>
  <si>
    <t>il dipendente è fortemente motivato e determinato a perseguire gli obiettivi assegnati, lavora in vista di mete impegnative, accettando i rischi connessi al raggiungimento di obiettivi sfidanti</t>
  </si>
  <si>
    <t xml:space="preserve">il dipendente svolge il proprio lavoro assicurando un clima interpersonale sereno e stimolante. A tal fine, collabora con i colleghi, </t>
  </si>
  <si>
    <t xml:space="preserve">confrontando idee e soluzioni e pervenendo in modo corretto e tempestivo alla definizione di direttive utili al perseguimento degli obiettivi </t>
  </si>
  <si>
    <t xml:space="preserve">assegnati. Instaura rapporti positivi nel gruppo di lavoro, controllando le emozioni ed evitando azioni negative anche a fronte di provocazioni </t>
  </si>
  <si>
    <t>o di ostilità  da parte di altri, garantendo altresì una condotta congrua anche in condizioni di stress lavorativo prolungato</t>
  </si>
  <si>
    <t>il dipendente individua correttamente i bisogni e le esigenze dei destinatari dell’azione pubblica, sia interni che esterni all’Agenzia, manifestando impegno per soddisfarli adeguatamente</t>
  </si>
  <si>
    <t>3.2 DISPONIBILITÀ VERSO GLI UTENTI (MAX 5)</t>
  </si>
  <si>
    <t>3. CAPACITÀ DI CREARE UN CLIMA COLLABORATIVO</t>
  </si>
  <si>
    <t>3.1 QUALITÀ DELLE RELAZIONI INTERPERSONALI CON DIRIGENTI E COLLEGHI (MAX 5)</t>
  </si>
  <si>
    <t>2.2 TENSIONE AL RISULTATO (MAX 10)</t>
  </si>
  <si>
    <t>2. CAPACITÀ DI ADATTAMENTO AI CAMBIAMENTI ED ALLE ESIGENZE DI FLESSIBILITÀ</t>
  </si>
  <si>
    <t>2.1 CAPACITÀ DI AFFRONTARE SITUAZIONI NUOVE (MAX 5)</t>
  </si>
  <si>
    <t xml:space="preserve">1.2 CAPACITÀ DI PROGRAMMARE ED ORGANIZZARE LE PROPRIE ATTIVITÀ E QUELLE DEL GRUPPO – LEADERSHIP (MAX 10): </t>
  </si>
  <si>
    <t>1. CAPACITÀ DI GESTIRE CON AUTONOMIA</t>
  </si>
  <si>
    <t>1.1 IMPEGNO ED AFFIDABILITÀ (MAX 5)</t>
  </si>
  <si>
    <t>DIPENDENTI DI CATEGORIA “D</t>
  </si>
  <si>
    <t xml:space="preserve"> Individua, altresì, la capacità del dipendente di prefiggersi mete realistiche, agendo per perseguirle</t>
  </si>
  <si>
    <t>Indica il grado di interesse e partecipazione attiva manifestato dal dipendente nello svolgimento delle attività inerenti il proprio ruolo lavorativo.</t>
  </si>
  <si>
    <t>mostrando capacità di autogestirsi, programmando il proprio lavoro in moda da rispettare le scadenze; raramente deve essere sollecitato al rispetto della tempistica delle attività da svolgere</t>
  </si>
  <si>
    <t>indica il corretto utilizzo delle procedure e protocolli in uso</t>
  </si>
  <si>
    <t>3.1 orientamento verso il fruitore interno/esterno (max 10)</t>
  </si>
  <si>
    <t>– ove possibile e necessario – a lacune di altri; evidenzia, inoltre, la capacità di migliorare la propria prestazione lavorativa, mediante il ricorso a relazioni professionali con soggetti estranei al proprio Ufficio/Settore</t>
  </si>
  <si>
    <t>1. COMPORTAMENTI PROFESSIONALI</t>
  </si>
  <si>
    <t>1.1 COINVOLGIMENTO NEI PROCESSI DI LAVORO (MAX 10)</t>
  </si>
  <si>
    <t>1.2 IMPEGNO ED AFFIDABILITÀ (MAX 10)</t>
  </si>
  <si>
    <t>1.3 QUALITÀ DELLA PRESTAZIONE (MAX 10)</t>
  </si>
  <si>
    <t>1.4 CAPACITÀ DECISIONALI (MAX 10)</t>
  </si>
  <si>
    <t>1.5 DISPONIBILITÀ ALLA FORMAZIONE (MAX 10)</t>
  </si>
  <si>
    <t>2. COMPORTAMENTI LEGATI ALL’ORGANIZZAZIONE</t>
  </si>
  <si>
    <t>2.1 FLESSIBILITÀ OPERATIVA (MAX 10)</t>
  </si>
  <si>
    <t>2.2 COMPORTAMENTI A FRONTE DI PROCEDURE/PROTOCOLLI IN ATTO (MAX 10)</t>
  </si>
  <si>
    <t>2.3 NOVITÀ METODOLOGICHE E TECNICHE (MAX 10)</t>
  </si>
  <si>
    <t>3. COMPORTAMENTI TRASVERSALI DI RELAZIONE</t>
  </si>
  <si>
    <t>3.2 COOPERAZIONE E INTEGRAZIONE (MAX 10)</t>
  </si>
  <si>
    <t xml:space="preserve">Indica la capacità di prendere in carico l’attività lavorativa assegnata e si adopera per la sua corretta esecuzione, </t>
  </si>
  <si>
    <t>Indica la capacità di fornire un lavoro preciso, tempestivo e non lacunoso, normalmente curato in tutti i suoi aspetti</t>
  </si>
  <si>
    <t>Indica la capacità di assumere decisioni tenendo conto delle indicazioni ricevute, mostrando di possedere un adeguato livello di responsabilità</t>
  </si>
  <si>
    <t>Indica la propensione e l’interesse all’aggiornamento professionale, eventualmente proponendo percorsi formativi adeguati</t>
  </si>
  <si>
    <t>Indica la capacità e la disponibilità ad affrontare positivamente i cambiamenti nelle attività lavorative e/o nelle relative modalità applicative</t>
  </si>
  <si>
    <t>Indica la disponibilità ad applicare correttamente nuove procedure, eventualmente proponendone miglioramenti ulteriori, ai fini di una sempre maggiore efficacia e produttività individuale e di gruppo</t>
  </si>
  <si>
    <t>Indica l’impegno a perseguire i compiti assegnati mostrando attenzione sia alle esigenze organizzative interne che alle aspettative/esigenze del fruitore esterno, operando con attenzione e cortesia</t>
  </si>
  <si>
    <t xml:space="preserve">Indica la disponibilità tendenziale nei confronti dei colleghi e lo sforzo a tenere conto anche delle esigenze altrui, eventualmente sopperendo </t>
  </si>
  <si>
    <t>DIRIGENTE:</t>
  </si>
  <si>
    <t>SEZIONE A</t>
  </si>
  <si>
    <t>SEZIONE B</t>
  </si>
  <si>
    <t>Az. 1</t>
  </si>
  <si>
    <t>Az. 2</t>
  </si>
  <si>
    <t>Az. 3</t>
  </si>
  <si>
    <t>Az. 4</t>
  </si>
  <si>
    <t>Az. 5</t>
  </si>
  <si>
    <t>SEZIONE C</t>
  </si>
  <si>
    <t>SCHEDA PERFORMANCE</t>
  </si>
  <si>
    <t>PESO TOTALE AZIONI</t>
  </si>
  <si>
    <t>TOTALE PUNTEGGIO AZIONI</t>
  </si>
  <si>
    <t>Tipo Obiettivo:</t>
  </si>
  <si>
    <t>Oggetto Obiettivo:</t>
  </si>
  <si>
    <t>err</t>
  </si>
  <si>
    <t>AZIONI PROGRAMMATE PER IL RAGGIUNGIMENTO DELL'OBIETTIVO</t>
  </si>
  <si>
    <t>INDICATORE DI MISURAZIONE PREVISTO (QUALITATIVO/QUANTITATIVO)</t>
  </si>
  <si>
    <t>DATA CONSEGUIMENTO PREVISTA</t>
  </si>
  <si>
    <t>PESO ATTRIBUITO ALL'AZIONE</t>
  </si>
  <si>
    <t>PERSONALE ASSEGNATARIO</t>
  </si>
  <si>
    <t>RISULTATI RAGGIUNTI PER AZIONE</t>
  </si>
  <si>
    <t>PERCENTUALE DI COMPLETAMENTO RAGGIUNTA</t>
  </si>
  <si>
    <t>CALCOLO DEL PUNTEGGIO CONSEGUITO IN OGNI SINGOLA AZIONE (DATO DAL PRODOTTO DEL PESO ASSEGNATO ALL'AZIONE PER LA PERCENTUALE DI COMPLETAMENTO)</t>
  </si>
  <si>
    <t>PUNTEGGIO COMPLESSIVO ASSEGNATO ALLE PERFORMANCE OPERATIVE DERIVANTE DALLA SOMMA DEI PUNTEGGI CONSEGUITI NELLE SINGOLE AZIONI</t>
  </si>
  <si>
    <t>PERCENTUALE DI COMPLETAMENTO</t>
  </si>
  <si>
    <t>Peso Obiettivo 
(max 55,0):</t>
  </si>
  <si>
    <t>TARGET MISURABILE ATTESO</t>
  </si>
  <si>
    <t>PUNTEGGIO CONSEGUITO (PRODOTTO  PESO  PER PERCENTUALE DI COMPLETAMENTO)</t>
  </si>
  <si>
    <t>PERCENTUALE COMPLESSIVA DI COMPLETAMENTO</t>
  </si>
  <si>
    <t>ANNO CONSIDERATO</t>
  </si>
  <si>
    <t>PUNTEGGIO TOTALE AZIONI</t>
  </si>
  <si>
    <t xml:space="preserve">AREA </t>
  </si>
  <si>
    <t>SCHEDA OBIETTIVO PERFORMANCE INDIVIDUALE</t>
  </si>
  <si>
    <t xml:space="preserve">COLLEGATO AD OBIETTIVO DI PERFORMANCE ORGANIZZATIVA </t>
  </si>
  <si>
    <t>strategicità</t>
  </si>
  <si>
    <t>rilevanza esterna</t>
  </si>
  <si>
    <t>complessità</t>
  </si>
  <si>
    <t>OBIETTIVO DI GRUPPO CON PREMIALITA'</t>
  </si>
  <si>
    <t>DESCRIZIONE</t>
  </si>
  <si>
    <t>OBIETTIVO P.T.P.C.</t>
  </si>
  <si>
    <t>SCHEDA OBIETTIVO PERFORMANCE ORGANIZZATIVA</t>
  </si>
  <si>
    <t>OBIETTIVO STRATEGICO D.U.P.</t>
  </si>
  <si>
    <t>OBIETTIVO STRATEGICO P.T.P.C.</t>
  </si>
  <si>
    <t>ARTICOLAZIONE ORGANIZZATIVA DI RIFERIMENTO</t>
  </si>
  <si>
    <t>rapporto con attività ordinaria</t>
  </si>
  <si>
    <t>ANNO</t>
  </si>
  <si>
    <t>PESATURA</t>
  </si>
  <si>
    <t>peso obiettivo</t>
  </si>
  <si>
    <t>fattore correttivo su dimensione individuale</t>
  </si>
  <si>
    <t>descrizione</t>
  </si>
  <si>
    <t>analisi scostamenti</t>
  </si>
  <si>
    <t>OBIETTIVO DI MANDATO</t>
  </si>
  <si>
    <t>MISSIONE PROGRAMMA</t>
  </si>
  <si>
    <t>CAPITOLI PEG COLLEGATI</t>
  </si>
  <si>
    <t>Polizia Locale e Protezione Civile</t>
  </si>
  <si>
    <t>Dott. Leonardo Cuocci Martorano</t>
  </si>
  <si>
    <t>Completamento dei percorsi di digitalizzazione e progressivo passaggio ad una gestione interamente automatizzata dei principali iter lavorativi, consentendo l’accesso telematico dei cittadini ai servizi ed alle prestazioni dell’ente;</t>
  </si>
  <si>
    <t>Una burocrazia utile e dialogante</t>
  </si>
  <si>
    <t xml:space="preserve">Cambio del sistema informatico  attravesro una puntuale analisi dei fabbisogni interni dell'ente e con l'indivuduzione della piattaforma più idonea secondo le linee guida previste da AgID </t>
  </si>
  <si>
    <t xml:space="preserve">Centro Elaborazione dati </t>
  </si>
  <si>
    <t xml:space="preserve">La macchina amministrativa comunale </t>
  </si>
  <si>
    <t xml:space="preserve">Polizia Locale </t>
  </si>
  <si>
    <t>Predisposizione della relazione sullo stato dell'arte sul software dell'Ente (MACROFASE 1), individuazione soluzione software su delvelopers Italia - se presente - (MACROFASE 2) - eventuale MACROFASE 3 con individuazione dello strumento di approvviggionamento della soluzione software,</t>
  </si>
  <si>
    <t>Approvvigionamento di opportuni strumenti hardware performanti ai dipendenti comunali per il miglioramente dell'efficienza efficacia dell'azione Amministrativa</t>
  </si>
  <si>
    <t>NO</t>
  </si>
  <si>
    <t>2021</t>
  </si>
  <si>
    <t>SI</t>
  </si>
  <si>
    <t xml:space="preserve">Redazione relazione con stato dell'arte dell'Ente, indivduazione dei bisogni, individuazione vincoli di bilancio, idividuazione di entuali soluzioni a riuso </t>
  </si>
  <si>
    <t>predisposizone delle deliberazione di Giunta</t>
  </si>
  <si>
    <t>Acquisto di strumentazione informatica ( pc, portatili, personal computer, webcam, cuffie, etc) attraverso procedura  ad evidenza pubblica-</t>
  </si>
  <si>
    <t>31/12/2021</t>
  </si>
  <si>
    <t>IL PRESIDIO DIFFUSO, MA DISCRETO</t>
  </si>
  <si>
    <t>Esecuzione Patto per la Sicurezza Urbana e per la Promozione ed Attuazione di un Sistema di Sicurezza Partecipata ed Integrata</t>
  </si>
  <si>
    <t>COMANDO DI POLZIA LOCALE</t>
  </si>
  <si>
    <t>avvio procedura ad evidenza pubblica per l'acquisto delle video camere di sorveglianza</t>
  </si>
  <si>
    <t xml:space="preserve">richiesta di preventivo </t>
  </si>
  <si>
    <t>Aggiudicazione della fornitura</t>
  </si>
  <si>
    <t xml:space="preserve">predisposizione del capitolato di gara </t>
  </si>
  <si>
    <t>determina di aggiudicazione ed impegno di spesa</t>
  </si>
  <si>
    <t>individuazione del fornitore e verifica dei requisiti</t>
  </si>
  <si>
    <t>messa in funzione del sistema</t>
  </si>
  <si>
    <t xml:space="preserve">collaudo finale </t>
  </si>
  <si>
    <t xml:space="preserve">installazione delle video camere nelle aree predeterminate </t>
  </si>
  <si>
    <t>Esecuzione Patto per la Sicurezza Urbana e per la Promozione ed Attuazione di un Sistema di Sicurezza Partecipata ed IntegrataI</t>
  </si>
  <si>
    <t>Potenziamento del corpo di polizia locale in termini di uomini e di mezzi</t>
  </si>
  <si>
    <t>potenziamento delle dotazioni individuali bodycam</t>
  </si>
  <si>
    <t>Verifica delle procedure di scarico delle immagini e cancellazione delle stesse in caso di non necessità di acquisizione.</t>
  </si>
  <si>
    <t>attivazione del servizio attraverso l'assegnazione delle bodycam</t>
  </si>
  <si>
    <t xml:space="preserve">APPROVAZIONE DEL REGOLAMENTO </t>
  </si>
  <si>
    <t xml:space="preserve">predisposizione del regolamaneto in consiglio comunale </t>
  </si>
  <si>
    <t>avvio delle procedure per l'assegnazione dell body cam</t>
  </si>
  <si>
    <t>attribuzione delle body-cam ad ogni singolo agente</t>
  </si>
  <si>
    <t xml:space="preserve">attivazione del servizi di controllo per l'uso corretto della body-cam </t>
  </si>
  <si>
    <t>corso di formazione per gli agenti per il corretto utilizzo della strumentazione sul territorio</t>
  </si>
  <si>
    <t xml:space="preserve">avvio del servizio con la verifica delle  procedure di cancellazione o acquisizione immagini  </t>
  </si>
  <si>
    <t>acquisto stazione mobile</t>
  </si>
  <si>
    <t>avvio della procedura sulla piataforma mepa per verifica dell'esistenza o meno di convenzioni in essere</t>
  </si>
  <si>
    <t>adesione alla convenzione</t>
  </si>
  <si>
    <t xml:space="preserve">detemina di impegno di spesa e aggiudicazione </t>
  </si>
  <si>
    <t>Stipula della convenzione</t>
  </si>
  <si>
    <t>sottoscrizione del contratto</t>
  </si>
  <si>
    <t>termine dei consegna del bene acquistato</t>
  </si>
  <si>
    <t>verifica della convenzione</t>
  </si>
  <si>
    <t>presidi del territorio per implementazione del servizio di sicurezza</t>
  </si>
  <si>
    <t>aggiornamento del piano di protezione civile a seguito della emergenza sanitari Covid 19</t>
  </si>
  <si>
    <t xml:space="preserve">avvio della procedura sulla piattaforma MEPA per la veifica di nuovi stistemi di aggionrnamento ed adeguamento  dei piani comunali di protezione civile alla luce della emergenza pandemica </t>
  </si>
  <si>
    <t xml:space="preserve">predisposizione delle delibera di consiglio comunale per l'adozione ed approvazione dell'adeguamento del piano di protezione civile </t>
  </si>
  <si>
    <t>presentazione del nuovo piano attraverso la pubblicazione sul sito comunale</t>
  </si>
  <si>
    <t>approvazione del piano</t>
  </si>
  <si>
    <t>pubblicità del nuovo piano aggiornato</t>
  </si>
  <si>
    <t>pubblicazione sul sito istituzionale del comune</t>
  </si>
  <si>
    <t>censimento e controllo delle attvità ricettive presenti sul territorio</t>
  </si>
  <si>
    <t>avvio di attività di controllo in ambito commerciale per la verifica delle strutture ricettive</t>
  </si>
  <si>
    <t>verbali di accertamento con distinzione tra verifiche regolari ed irregolari</t>
  </si>
  <si>
    <t>pianificazione dei controlli sul territorio in ambito di attività ricettive</t>
  </si>
  <si>
    <t>acquisizione dall'Ufficio SUAP elenco attività ricettive</t>
  </si>
  <si>
    <t>numero di attività controllate</t>
  </si>
  <si>
    <t>verifica tra attività dichiarate cessate, nuove attività</t>
  </si>
  <si>
    <t>controllo contratti di manutenzione ordinaria degli impianti ascensore di proprietà condominiale</t>
  </si>
  <si>
    <t>Acquisizione presso amministratori di condomioni dei contratti di manutenzione ordinaria ascensori</t>
  </si>
  <si>
    <t xml:space="preserve">numero di contratti acquisiti </t>
  </si>
  <si>
    <t xml:space="preserve">esistenza o meno di segnalazioni </t>
  </si>
  <si>
    <t>verifica per la garanzia della pubblica e privata incolumità.</t>
  </si>
  <si>
    <t>esistenza dell'indadempimento</t>
  </si>
  <si>
    <t>richiesta con relativa emissione del fermo ascensore</t>
  </si>
  <si>
    <t>In caso di verfica di inadempimento a seguito di segnalazioni o controllo effetuato  richiesta emissione di fermo ascensore all'Ufficio SUAP</t>
  </si>
  <si>
    <t>gestione del serizio di pronto scorroso veterniario in relazione all'art. 189 comma 9 bis codice della strada e Legge Regione Puglia</t>
  </si>
  <si>
    <t>affidamento del servizio</t>
  </si>
  <si>
    <t>individuazione del studio veterniario</t>
  </si>
  <si>
    <t xml:space="preserve">sottoscrizione della convenzione </t>
  </si>
  <si>
    <t>avvio del servizio per la gestione del pronto soccorso veterinario</t>
  </si>
  <si>
    <t>predisposizione del regolamento di disciplina del carico e scarico merci indispensabile per la garanzia della sicurezza in termini di viabilità</t>
  </si>
  <si>
    <t>predispozione del regolamento di carico e scarico merci con individuazione delle aree da destinare  a parcheggio temporaneo nelle diverse zone della Città</t>
  </si>
  <si>
    <t>individuazione della Aree da destinare alla sosta per il carico e scarico merci</t>
  </si>
  <si>
    <t>predisposizione della delibera di consiglio comunale per l'approvazione del piano</t>
  </si>
  <si>
    <t>predisposizone della deliberazione di consiglio comunale</t>
  </si>
  <si>
    <t>valutazione della proposta di regolamento dalla commissione consiliare</t>
  </si>
  <si>
    <t>approvazione della proposta e predisposizione della Ordinanza Dirigenziale di individuazione delle Aree</t>
  </si>
  <si>
    <t>affidamento del servizio di tracciamento delle aree di sosta individuate dal piano con apposizione della relativa segnaletica stradale</t>
  </si>
  <si>
    <t xml:space="preserve">affidamento dei lavori alla ditta incarica al tracciamento e apposzione della segnaletica </t>
  </si>
  <si>
    <t>tracciamento delle areee di sosta riservate al parcheggio per il carico e scarico merci</t>
  </si>
  <si>
    <t>AMPLIAMENTO DEL SISTEMA DI VIDEO SORVEGLIANZA NELLE ZONE DEL CENTRO STORICO DELLA CITTA' SOGGETTO ALLA FREQUENTAZIONE DELLA MODIVA</t>
  </si>
  <si>
    <t>richiesta di preventivo</t>
  </si>
  <si>
    <t>30/06/2021</t>
  </si>
  <si>
    <t>(1 CAT. D e 1 Cat.C)</t>
  </si>
  <si>
    <t>collaudo finale e messa in esercizio</t>
  </si>
  <si>
    <t>avvio procedura ad evidenza pubblica per l'acquisto delle video camere di sorveglianza da installarsi nelle zone del centro storico della Città</t>
  </si>
  <si>
    <t xml:space="preserve">adeguamento del regolamento sulla video sorveglianza </t>
  </si>
  <si>
    <t>predisposizone della delibera di giunta</t>
  </si>
  <si>
    <t>approvazione della deliberazione di giunta</t>
  </si>
  <si>
    <t>predisposizione del regolamaneto in consiglio comunale</t>
  </si>
  <si>
    <t>(n. 2 Cat.C)</t>
  </si>
  <si>
    <t>30/05/2021</t>
  </si>
  <si>
    <t>,</t>
  </si>
  <si>
    <t xml:space="preserve">attivazione  del servizio con la verifica delle  procedure di cancellazione o acquisizione immagini  </t>
  </si>
  <si>
    <t>ù</t>
  </si>
  <si>
    <t>ACQUISTO DELLA STAZIONE MOBILE</t>
  </si>
  <si>
    <t>(N. 1 Cat. D e n. 1 Cat.C)</t>
  </si>
  <si>
    <t xml:space="preserve">Avvio della procedura sulla piattaforma MEPA per la verifica di eventuali convenzioni attive </t>
  </si>
  <si>
    <t xml:space="preserve">adesione alla convenzione </t>
  </si>
  <si>
    <t>detemina di adesione alla convenzione ed impegno di spesa</t>
  </si>
  <si>
    <t xml:space="preserve">Stipula della convenzione </t>
  </si>
  <si>
    <t>sottoscrizione della convenzione</t>
  </si>
  <si>
    <t>avvio della procedura ad evidenza pubblica</t>
  </si>
  <si>
    <t>detemina di affidamento del servizio e impegno di spesa</t>
  </si>
  <si>
    <t>sottoposizione del piano alla commissione consiliarie</t>
  </si>
  <si>
    <t>presidi del territorio per implementazione del servizio di sicurezza urbana</t>
  </si>
  <si>
    <t>controllo dei B&amp;B a conduzione familiare e/o imprenditoriale - affitacamere e case vacanze. Detto controllo oltre a verifcare la regolarità amministraiva dell'esercizio dell'attività stessa è finalizzato anche alla repressione del fenomeno dell'adescaggio alla prostituzione con impiego di persone extra comunitarie</t>
  </si>
  <si>
    <t>numero delle attività controllate</t>
  </si>
  <si>
    <t>redazione verbali di accertamento con distinzione tra verifiche regolari ed irregolari</t>
  </si>
  <si>
    <t xml:space="preserve">contestazione del verbale di violazione </t>
  </si>
  <si>
    <t xml:space="preserve">segnalazione al SUAP in caso di verifiche iregolari e segnalazione Procura della Repubblica </t>
  </si>
  <si>
    <t>richiesta provvedimento di chiusura al suap e notiiza di reato alla Procura per mancato invio dei dati identificativi ospiti</t>
  </si>
  <si>
    <t>verifica di non meno di 10 tra attività dichiarate cessate, nuove attività o attività svolte in forma abusiva</t>
  </si>
  <si>
    <t>(N. 4 Cat.C di cui n.1 unità coordinatrice del servizio)</t>
  </si>
  <si>
    <t>controllo affidamento obbligatoirio della manutenzione di tutto l'impianto di ascensore a ditta specializzata abilitata ai sensi dell'art. 15 del DPR 162/1999.</t>
  </si>
  <si>
    <t>Verifica esistenza ed acquisizione presso amministratori di condomioni dei contratti di manutenzione ordinaria ascensori</t>
  </si>
  <si>
    <t>(N. 1 Cat.D e n. 3 Cat. C)</t>
  </si>
  <si>
    <t>numero di impianiti di ascensore sottoposti a verifica</t>
  </si>
  <si>
    <t xml:space="preserve">i contratti oggetto del controllo vigenti e non scaduti </t>
  </si>
  <si>
    <t>Contollo incrociato con il SUAP per la verifica di evenutali segnalazioni pervenute dalle aziende manutentrici</t>
  </si>
  <si>
    <t>Contollo incrociato con il SUAP per la verifica di evenutali segnalazioni ricevute dalle aziende a cui o è stato revocato il contratto di manutenzione ovvero che lo hanno sospeso per indampienza contrattuale</t>
  </si>
  <si>
    <t>In caso di verfica di inadempimento a seguito di segnalazioni o controllo effetuato  richiesta emissione di fermo ascensore all'Ufficio SUAP con apposizione dei siglli</t>
  </si>
  <si>
    <t xml:space="preserve">controlla verifica obbligatoria periodica (biennale) da parte di apposito ente certificatore </t>
  </si>
  <si>
    <t>mantenimento in esercizio dell'impianto a norma di Legge</t>
  </si>
  <si>
    <t>30/10/2021</t>
  </si>
  <si>
    <t>(N. 1 Cat. C da coodinamento e n. 3 Cat. C)</t>
  </si>
  <si>
    <t>predisposizione del capitolato d'appalto per l'avvio della procedura ad evidenza pubblica finalizzata alla individuazione dell'ambulatorio con cui sottoscrivere  la convenzione per il pronto soccorso veterinario per animali d'affezione</t>
  </si>
  <si>
    <t>individuazione del studio veterniario a seguito di procedura ad evidenza pubblica</t>
  </si>
  <si>
    <t>determinazione di impegno di spesa ed affidamento del servizio</t>
  </si>
  <si>
    <t xml:space="preserve">affidamento del servizio di pronto soccorso veterinario </t>
  </si>
  <si>
    <t>avvio del servizio per la gestione del pronto soccorso veterinario per animali d'affezione</t>
  </si>
  <si>
    <t>(N. 1 Cat. D e  n. 1 Cat. C)</t>
  </si>
  <si>
    <t>trasmissione della proposta di regolamento dalla commissione consiliare</t>
  </si>
  <si>
    <t>approvazione della proposta e predisposizione della Ordinanza Dirigenziale di individuazione delle Aree per il carico e scarico merci</t>
  </si>
  <si>
    <t>Predisposizione  RELAZIONE SU ACQUISIZIONE E RIUSO DEL SOFTWARE PER IL COMUNE DI TRANI per lìindividuazione della soluzione da adottare</t>
  </si>
  <si>
    <t xml:space="preserve">Data </t>
  </si>
  <si>
    <t>entro il 31/05/2021</t>
  </si>
  <si>
    <t>Predisposizione atto di conferimento di supporto al rup per predisposizione atti gara</t>
  </si>
  <si>
    <t>entro il 30/06/2021</t>
  </si>
  <si>
    <t>data</t>
  </si>
  <si>
    <t>entro il 31/07/2021</t>
  </si>
  <si>
    <t>31/05/2021</t>
  </si>
  <si>
    <t>avvio della procedura con richiesta di supporto al rup</t>
  </si>
  <si>
    <t>Pezzo</t>
  </si>
  <si>
    <t>&gt;= 15 personal computer</t>
  </si>
  <si>
    <t>VERIFICA SULLA PIATTFORMA MEPA DI CONVEZIONI ESISTENTI PER L'APPROVVIGIONAMENTO DELLE DOTAZIONI INFORMATICHE O IN ASSENZA AVVIO PROCEDURA AD EVIDENZA PUBBLICA - PERSONAL COMPUTER</t>
  </si>
  <si>
    <t>VERIFICA SULLA PIATTFORMA MEPA DI CONVEZIONI ESISTENTI PER L'APPROVVIGIONAMENTO DELLE DOTAZIONI INFORMATICHE O IN ASSENZA AVVIO PROCEDURA AD EVIDENZA PUBBLICA - MONITOR</t>
  </si>
  <si>
    <t>pezzo</t>
  </si>
  <si>
    <t>VERIFICA SULLA PIATTFORMA MEPA DI CONVEZIONI ESISTENTI PER L'APPROVVIGIONAMENTO DELLE DOTAZIONI INFORMATICHE O IN ASSENZA AVVIO PROCEDURA AD EVIDENZA PUBBLICA - webcam</t>
  </si>
  <si>
    <t>&gt;=10 webcam</t>
  </si>
  <si>
    <t>individuazione Aree da destinare alla sosta per il carico e scarico merci</t>
  </si>
  <si>
    <t>Servizi Demografici</t>
  </si>
  <si>
    <t>Dott. L. Cuocci Martorano</t>
  </si>
  <si>
    <t>Completamento dei percorsi di digitalizzazione e progressivo passaggio ad una gestione interamente automatizzata dei principali iter lavorativi, consentendo l’accesso telematico dei cittadini ai servizi ed alle prestazioni dell’ente</t>
  </si>
  <si>
    <t>attivare il timbro digitale per il rilascio on line delle certificazioni anagrafiche</t>
  </si>
  <si>
    <t>Attivazione della piattaforma on line per l'erogazione dei certificati di Anagrafe e stato civile al cittadino e predispozione atti in formato A4</t>
  </si>
  <si>
    <t>Anagrafe-Stato civile</t>
  </si>
  <si>
    <t>entro 31/12/2021</t>
  </si>
  <si>
    <t xml:space="preserve">SI </t>
  </si>
  <si>
    <t>SI\NO</t>
  </si>
  <si>
    <t>Attivazione dell'accesso al portale istituzionale per l'erogazione ai certificati tramite SPID E CIE</t>
  </si>
  <si>
    <t>Cat: C1 - Dott.ssa Manuela Fina Cat: C1 - Pasquale Palone              Cat: C1 - Dott. Lorenzo Palmieri</t>
  </si>
  <si>
    <t>entro il 31/12/2021</t>
  </si>
  <si>
    <t>Cordinamento attività di predisposizioni atti di stato civile con timbro digitale dal parte della software house APKAPPA</t>
  </si>
  <si>
    <t>individuazione personale intestatario del timbro digitale</t>
  </si>
  <si>
    <t xml:space="preserve">Cat: C1 - Dott.ssa Manuela Fina </t>
  </si>
  <si>
    <t>predisposizione degli atti propedeutici al passaggio al nuovo formato A4 degli atti di stato civile</t>
  </si>
  <si>
    <t>nr 4 cat C1</t>
  </si>
  <si>
    <t>Adattamento del piano alle nuove forme di gestione dell'emergenza sanitaria con implicazione delle nuove figure da inserire nel piano avvalendosi delle esperienze maturate nel corso della gestione covid-19</t>
  </si>
  <si>
    <t>attivare il timbro digitale per il rilascio on line delle certificazioni anagrafiche - adeguamento formato atti stato civile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</si>
</sst>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  <numFmt numFmtId="166" formatCode="0.0%"/>
  </numFmts>
  <fonts count="5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56"/>
      <name val="Calibri"/>
      <family val="2"/>
    </font>
    <font>
      <sz val="11"/>
      <color indexed="56"/>
      <name val="Calibri"/>
      <family val="2"/>
    </font>
    <font>
      <b/>
      <sz val="14"/>
      <color indexed="56"/>
      <name val="Calibri"/>
      <family val="2"/>
    </font>
    <font>
      <b/>
      <sz val="16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color indexed="56"/>
      <name val="Calibri"/>
      <family val="2"/>
    </font>
    <font>
      <sz val="10"/>
      <color indexed="56"/>
      <name val="Calibri"/>
      <family val="2"/>
    </font>
    <font>
      <b/>
      <sz val="18"/>
      <color indexed="56"/>
      <name val="Calibri"/>
      <family val="2"/>
    </font>
    <font>
      <b/>
      <sz val="16"/>
      <color indexed="56"/>
      <name val="Calibri"/>
      <family val="2"/>
    </font>
    <font>
      <b/>
      <sz val="14"/>
      <color indexed="56"/>
      <name val="Calibri"/>
      <family val="2"/>
    </font>
    <font>
      <b/>
      <sz val="10"/>
      <color indexed="9"/>
      <name val="Calibri"/>
      <family val="2"/>
    </font>
    <font>
      <b/>
      <sz val="12"/>
      <color indexed="56"/>
      <name val="Calibri"/>
      <family val="2"/>
    </font>
    <font>
      <b/>
      <sz val="24"/>
      <color indexed="9"/>
      <name val="Calibri"/>
      <family val="2"/>
    </font>
    <font>
      <b/>
      <sz val="14"/>
      <color indexed="9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indexed="56"/>
      <name val="Calibri"/>
      <family val="2"/>
    </font>
    <font>
      <sz val="12"/>
      <color theme="1"/>
      <name val="Garamond"/>
      <family val="1"/>
    </font>
    <font>
      <sz val="12"/>
      <color rgb="FF000000"/>
      <name val="Garamond"/>
      <family val="1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indexed="56"/>
      <name val="Calibri"/>
      <family val="2"/>
    </font>
    <font>
      <b/>
      <sz val="24"/>
      <color indexed="56"/>
      <name val="Calibri"/>
      <family val="2"/>
    </font>
    <font>
      <b/>
      <sz val="14"/>
      <color theme="0"/>
      <name val="Calibri"/>
      <family val="2"/>
    </font>
    <font>
      <b/>
      <sz val="24"/>
      <name val="Calibri"/>
      <family val="2"/>
    </font>
    <font>
      <b/>
      <sz val="14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Calibri"/>
      <family val="2"/>
    </font>
    <font>
      <b/>
      <sz val="16"/>
      <color theme="0"/>
      <name val="Calibri"/>
      <family val="2"/>
    </font>
    <font>
      <b/>
      <sz val="10"/>
      <name val="Calibri"/>
      <family val="2"/>
    </font>
    <font>
      <b/>
      <sz val="24"/>
      <color theme="0"/>
      <name val="Calibri"/>
      <family val="2"/>
    </font>
    <font>
      <sz val="14"/>
      <color theme="0"/>
      <name val="Calibri"/>
      <family val="2"/>
    </font>
    <font>
      <b/>
      <sz val="22"/>
      <color theme="0"/>
      <name val="Calibri"/>
      <family val="2"/>
    </font>
    <font>
      <b/>
      <sz val="2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56"/>
      <name val="Calibri"/>
      <family val="2"/>
    </font>
    <font>
      <b/>
      <sz val="24"/>
      <name val="Calibri"/>
      <family val="2"/>
      <scheme val="minor"/>
    </font>
    <font>
      <b/>
      <sz val="22"/>
      <name val="Calibri"/>
      <family val="2"/>
    </font>
    <font>
      <b/>
      <sz val="14"/>
      <name val="Calibri"/>
      <family val="2"/>
      <scheme val="minor"/>
    </font>
    <font>
      <b/>
      <sz val="16"/>
      <name val="Calibri"/>
      <family val="2"/>
    </font>
    <font>
      <b/>
      <sz val="16"/>
      <color theme="0"/>
      <name val="Calibri"/>
      <family val="2"/>
      <scheme val="minor"/>
    </font>
    <font>
      <sz val="2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99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22">
    <xf numFmtId="0" fontId="0" fillId="0" borderId="0" xfId="0"/>
    <xf numFmtId="0" fontId="1" fillId="0" borderId="1" xfId="0" applyFont="1" applyBorder="1" applyAlignment="1">
      <alignment horizontal="centerContinuous" wrapText="1"/>
    </xf>
    <xf numFmtId="0" fontId="1" fillId="0" borderId="2" xfId="0" applyFont="1" applyBorder="1" applyAlignment="1">
      <alignment horizontal="centerContinuous" wrapText="1"/>
    </xf>
    <xf numFmtId="0" fontId="1" fillId="0" borderId="3" xfId="0" applyFont="1" applyBorder="1" applyAlignment="1">
      <alignment horizontal="centerContinuous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1" fillId="0" borderId="11" xfId="0" applyFont="1" applyBorder="1"/>
    <xf numFmtId="0" fontId="1" fillId="0" borderId="1" xfId="0" applyFont="1" applyBorder="1"/>
    <xf numFmtId="0" fontId="1" fillId="0" borderId="3" xfId="0" applyFont="1" applyBorder="1"/>
    <xf numFmtId="2" fontId="0" fillId="0" borderId="7" xfId="0" applyNumberFormat="1" applyBorder="1"/>
    <xf numFmtId="0" fontId="0" fillId="0" borderId="12" xfId="0" applyBorder="1"/>
    <xf numFmtId="0" fontId="0" fillId="0" borderId="13" xfId="0" applyBorder="1"/>
    <xf numFmtId="0" fontId="1" fillId="0" borderId="1" xfId="0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6" xfId="0" applyFont="1" applyBorder="1"/>
    <xf numFmtId="0" fontId="0" fillId="0" borderId="2" xfId="0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right"/>
    </xf>
    <xf numFmtId="0" fontId="0" fillId="2" borderId="17" xfId="0" applyFill="1" applyBorder="1"/>
    <xf numFmtId="0" fontId="0" fillId="2" borderId="18" xfId="0" applyFill="1" applyBorder="1"/>
    <xf numFmtId="0" fontId="0" fillId="2" borderId="0" xfId="0" applyFill="1" applyBorder="1"/>
    <xf numFmtId="0" fontId="0" fillId="2" borderId="19" xfId="0" applyFill="1" applyBorder="1"/>
    <xf numFmtId="0" fontId="0" fillId="2" borderId="16" xfId="0" applyFill="1" applyBorder="1"/>
    <xf numFmtId="0" fontId="0" fillId="2" borderId="1" xfId="0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20" xfId="0" applyFill="1" applyBorder="1"/>
    <xf numFmtId="0" fontId="0" fillId="2" borderId="21" xfId="0" applyFill="1" applyBorder="1"/>
    <xf numFmtId="49" fontId="0" fillId="0" borderId="0" xfId="0" applyNumberFormat="1"/>
    <xf numFmtId="1" fontId="0" fillId="2" borderId="16" xfId="0" applyNumberFormat="1" applyFill="1" applyBorder="1" applyAlignment="1"/>
    <xf numFmtId="49" fontId="0" fillId="2" borderId="22" xfId="0" applyNumberFormat="1" applyFill="1" applyBorder="1"/>
    <xf numFmtId="49" fontId="0" fillId="2" borderId="23" xfId="0" applyNumberFormat="1" applyFill="1" applyBorder="1"/>
    <xf numFmtId="49" fontId="0" fillId="2" borderId="24" xfId="0" applyNumberFormat="1" applyFill="1" applyBorder="1"/>
    <xf numFmtId="0" fontId="0" fillId="0" borderId="25" xfId="0" applyBorder="1" applyAlignment="1">
      <alignment horizontal="centerContinuous"/>
    </xf>
    <xf numFmtId="0" fontId="0" fillId="0" borderId="26" xfId="0" applyBorder="1" applyAlignment="1">
      <alignment horizontal="centerContinuous"/>
    </xf>
    <xf numFmtId="49" fontId="1" fillId="2" borderId="23" xfId="0" applyNumberFormat="1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Continuous"/>
    </xf>
    <xf numFmtId="0" fontId="0" fillId="0" borderId="25" xfId="0" applyBorder="1" applyAlignment="1">
      <alignment horizontal="centerContinuous" wrapText="1"/>
    </xf>
    <xf numFmtId="0" fontId="0" fillId="0" borderId="26" xfId="0" applyBorder="1" applyAlignment="1">
      <alignment horizontal="centerContinuous" wrapText="1"/>
    </xf>
    <xf numFmtId="0" fontId="0" fillId="0" borderId="27" xfId="0" applyBorder="1" applyAlignment="1">
      <alignment horizontal="centerContinuous" wrapText="1"/>
    </xf>
    <xf numFmtId="0" fontId="0" fillId="0" borderId="28" xfId="0" applyBorder="1" applyAlignment="1">
      <alignment horizontal="centerContinuous" wrapText="1"/>
    </xf>
    <xf numFmtId="0" fontId="0" fillId="0" borderId="27" xfId="0" applyBorder="1" applyAlignment="1">
      <alignment horizontal="centerContinuous"/>
    </xf>
    <xf numFmtId="0" fontId="0" fillId="0" borderId="29" xfId="0" applyBorder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49" fontId="1" fillId="2" borderId="23" xfId="0" applyNumberFormat="1" applyFont="1" applyFill="1" applyBorder="1"/>
    <xf numFmtId="0" fontId="1" fillId="2" borderId="0" xfId="0" applyFont="1" applyFill="1" applyBorder="1" applyAlignment="1">
      <alignment horizontal="right"/>
    </xf>
    <xf numFmtId="0" fontId="0" fillId="0" borderId="29" xfId="0" applyBorder="1" applyAlignment="1">
      <alignment horizontal="centerContinuous" wrapText="1"/>
    </xf>
    <xf numFmtId="0" fontId="0" fillId="0" borderId="30" xfId="0" applyBorder="1" applyAlignment="1">
      <alignment horizontal="centerContinuous" wrapText="1"/>
    </xf>
    <xf numFmtId="0" fontId="0" fillId="0" borderId="0" xfId="0" applyBorder="1" applyAlignment="1">
      <alignment horizontal="centerContinuous" wrapText="1"/>
    </xf>
    <xf numFmtId="0" fontId="0" fillId="0" borderId="31" xfId="0" applyBorder="1" applyAlignment="1">
      <alignment horizontal="centerContinuous" wrapText="1"/>
    </xf>
    <xf numFmtId="0" fontId="0" fillId="3" borderId="0" xfId="0" applyFill="1"/>
    <xf numFmtId="49" fontId="1" fillId="0" borderId="32" xfId="0" applyNumberFormat="1" applyFont="1" applyBorder="1" applyAlignment="1">
      <alignment horizontal="centerContinuous"/>
    </xf>
    <xf numFmtId="1" fontId="0" fillId="0" borderId="11" xfId="0" applyNumberFormat="1" applyBorder="1"/>
    <xf numFmtId="49" fontId="0" fillId="0" borderId="33" xfId="0" applyNumberFormat="1" applyBorder="1" applyAlignment="1">
      <alignment horizontal="centerContinuous" wrapText="1"/>
    </xf>
    <xf numFmtId="49" fontId="0" fillId="0" borderId="34" xfId="0" applyNumberFormat="1" applyBorder="1" applyAlignment="1">
      <alignment horizontal="centerContinuous" wrapText="1"/>
    </xf>
    <xf numFmtId="0" fontId="0" fillId="0" borderId="35" xfId="0" applyBorder="1"/>
    <xf numFmtId="1" fontId="0" fillId="0" borderId="6" xfId="0" applyNumberFormat="1" applyBorder="1"/>
    <xf numFmtId="1" fontId="0" fillId="0" borderId="35" xfId="0" applyNumberFormat="1" applyBorder="1"/>
    <xf numFmtId="49" fontId="0" fillId="0" borderId="32" xfId="0" applyNumberFormat="1" applyBorder="1" applyAlignment="1">
      <alignment horizontal="centerContinuous" wrapText="1"/>
    </xf>
    <xf numFmtId="49" fontId="0" fillId="0" borderId="24" xfId="0" applyNumberFormat="1" applyBorder="1" applyAlignment="1">
      <alignment horizontal="centerContinuous" wrapText="1"/>
    </xf>
    <xf numFmtId="0" fontId="0" fillId="0" borderId="20" xfId="0" applyBorder="1" applyAlignment="1">
      <alignment horizontal="centerContinuous" wrapText="1"/>
    </xf>
    <xf numFmtId="0" fontId="0" fillId="0" borderId="36" xfId="0" applyBorder="1" applyAlignment="1">
      <alignment horizontal="centerContinuous" wrapText="1"/>
    </xf>
    <xf numFmtId="0" fontId="0" fillId="0" borderId="37" xfId="0" applyBorder="1"/>
    <xf numFmtId="49" fontId="0" fillId="0" borderId="23" xfId="0" applyNumberFormat="1" applyBorder="1" applyAlignment="1">
      <alignment horizontal="centerContinuous" wrapText="1"/>
    </xf>
    <xf numFmtId="0" fontId="0" fillId="0" borderId="38" xfId="0" applyBorder="1"/>
    <xf numFmtId="49" fontId="0" fillId="0" borderId="39" xfId="0" applyNumberFormat="1" applyBorder="1" applyAlignment="1">
      <alignment horizontal="centerContinuous" wrapText="1"/>
    </xf>
    <xf numFmtId="0" fontId="0" fillId="0" borderId="40" xfId="0" applyBorder="1" applyAlignment="1">
      <alignment horizontal="centerContinuous" wrapText="1"/>
    </xf>
    <xf numFmtId="0" fontId="0" fillId="0" borderId="41" xfId="0" applyBorder="1" applyAlignment="1">
      <alignment horizontal="centerContinuous" wrapText="1"/>
    </xf>
    <xf numFmtId="0" fontId="3" fillId="2" borderId="2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right"/>
    </xf>
    <xf numFmtId="0" fontId="2" fillId="3" borderId="0" xfId="0" applyFont="1" applyFill="1"/>
    <xf numFmtId="0" fontId="2" fillId="0" borderId="0" xfId="0" applyFont="1"/>
    <xf numFmtId="49" fontId="3" fillId="2" borderId="23" xfId="0" applyNumberFormat="1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1" fontId="2" fillId="2" borderId="16" xfId="0" applyNumberFormat="1" applyFont="1" applyFill="1" applyBorder="1" applyAlignment="1"/>
    <xf numFmtId="49" fontId="4" fillId="2" borderId="1" xfId="0" applyNumberFormat="1" applyFont="1" applyFill="1" applyBorder="1" applyAlignment="1">
      <alignment horizontal="centerContinuous"/>
    </xf>
    <xf numFmtId="1" fontId="0" fillId="0" borderId="15" xfId="0" applyNumberFormat="1" applyBorder="1" applyAlignment="1">
      <alignment wrapText="1"/>
    </xf>
    <xf numFmtId="1" fontId="0" fillId="0" borderId="35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49" fontId="1" fillId="0" borderId="33" xfId="0" applyNumberFormat="1" applyFont="1" applyBorder="1" applyAlignment="1">
      <alignment horizontal="centerContinuous"/>
    </xf>
    <xf numFmtId="1" fontId="0" fillId="0" borderId="15" xfId="0" applyNumberFormat="1" applyBorder="1"/>
    <xf numFmtId="0" fontId="8" fillId="0" borderId="0" xfId="0" applyFont="1"/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right" vertical="center" wrapText="1"/>
    </xf>
    <xf numFmtId="165" fontId="15" fillId="0" borderId="5" xfId="0" applyNumberFormat="1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vertical="center"/>
    </xf>
    <xf numFmtId="166" fontId="9" fillId="0" borderId="5" xfId="0" applyNumberFormat="1" applyFont="1" applyBorder="1" applyAlignment="1">
      <alignment horizontal="right" vertical="center" wrapText="1"/>
    </xf>
    <xf numFmtId="0" fontId="11" fillId="4" borderId="42" xfId="0" applyFont="1" applyFill="1" applyBorder="1" applyAlignment="1">
      <alignment horizontal="center" vertical="center" textRotation="90"/>
    </xf>
    <xf numFmtId="0" fontId="13" fillId="4" borderId="25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right" vertical="center"/>
    </xf>
    <xf numFmtId="164" fontId="15" fillId="4" borderId="5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165" fontId="16" fillId="4" borderId="25" xfId="0" applyNumberFormat="1" applyFont="1" applyFill="1" applyBorder="1" applyAlignment="1">
      <alignment horizontal="center" vertical="center" wrapText="1"/>
    </xf>
    <xf numFmtId="166" fontId="9" fillId="4" borderId="5" xfId="2" applyNumberFormat="1" applyFont="1" applyFill="1" applyBorder="1" applyAlignment="1">
      <alignment horizontal="right" vertical="center" wrapText="1"/>
    </xf>
    <xf numFmtId="49" fontId="14" fillId="5" borderId="1" xfId="0" applyNumberFormat="1" applyFont="1" applyFill="1" applyBorder="1" applyAlignment="1">
      <alignment horizontal="centerContinuous" vertical="center"/>
    </xf>
    <xf numFmtId="49" fontId="10" fillId="5" borderId="1" xfId="0" applyNumberFormat="1" applyFont="1" applyFill="1" applyBorder="1" applyAlignment="1">
      <alignment horizontal="centerContinuous" vertical="center"/>
    </xf>
    <xf numFmtId="49" fontId="10" fillId="5" borderId="16" xfId="0" applyNumberFormat="1" applyFont="1" applyFill="1" applyBorder="1" applyAlignment="1">
      <alignment horizontal="centerContinuous" vertical="center"/>
    </xf>
    <xf numFmtId="165" fontId="15" fillId="4" borderId="5" xfId="0" applyNumberFormat="1" applyFont="1" applyFill="1" applyBorder="1" applyAlignment="1">
      <alignment horizontal="center" vertical="center" wrapText="1"/>
    </xf>
    <xf numFmtId="0" fontId="12" fillId="5" borderId="44" xfId="0" applyFont="1" applyFill="1" applyBorder="1" applyAlignment="1">
      <alignment horizontal="centerContinuous" vertical="center" wrapText="1"/>
    </xf>
    <xf numFmtId="0" fontId="12" fillId="5" borderId="30" xfId="0" applyFont="1" applyFill="1" applyBorder="1" applyAlignment="1">
      <alignment horizontal="centerContinuous" vertical="center" wrapText="1"/>
    </xf>
    <xf numFmtId="0" fontId="12" fillId="5" borderId="45" xfId="0" applyFont="1" applyFill="1" applyBorder="1" applyAlignment="1">
      <alignment horizontal="center" vertical="center" wrapText="1"/>
    </xf>
    <xf numFmtId="0" fontId="12" fillId="5" borderId="46" xfId="0" applyFont="1" applyFill="1" applyBorder="1" applyAlignment="1">
      <alignment horizontal="center" vertical="center" wrapText="1"/>
    </xf>
    <xf numFmtId="0" fontId="12" fillId="5" borderId="42" xfId="0" applyFont="1" applyFill="1" applyBorder="1" applyAlignment="1">
      <alignment horizontal="centerContinuous" vertical="center" wrapText="1"/>
    </xf>
    <xf numFmtId="0" fontId="12" fillId="5" borderId="26" xfId="0" applyFont="1" applyFill="1" applyBorder="1" applyAlignment="1">
      <alignment horizontal="centerContinuous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right" vertical="center" wrapText="1"/>
    </xf>
    <xf numFmtId="0" fontId="18" fillId="0" borderId="42" xfId="0" applyFont="1" applyBorder="1" applyAlignment="1">
      <alignment horizontal="right" vertical="center" wrapText="1"/>
    </xf>
    <xf numFmtId="0" fontId="0" fillId="0" borderId="42" xfId="0" applyFill="1" applyBorder="1"/>
    <xf numFmtId="165" fontId="15" fillId="0" borderId="6" xfId="0" applyNumberFormat="1" applyFont="1" applyBorder="1" applyAlignment="1">
      <alignment horizontal="left" vertical="center" wrapText="1"/>
    </xf>
    <xf numFmtId="165" fontId="10" fillId="0" borderId="48" xfId="0" applyNumberFormat="1" applyFont="1" applyBorder="1" applyAlignment="1">
      <alignment horizontal="center" vertical="center" wrapText="1"/>
    </xf>
    <xf numFmtId="166" fontId="10" fillId="0" borderId="5" xfId="0" applyNumberFormat="1" applyFont="1" applyBorder="1" applyAlignment="1">
      <alignment horizontal="right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165" fontId="15" fillId="0" borderId="0" xfId="0" applyNumberFormat="1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14" fontId="25" fillId="0" borderId="5" xfId="0" applyNumberFormat="1" applyFont="1" applyBorder="1" applyAlignment="1">
      <alignment horizontal="center" vertical="center" wrapText="1"/>
    </xf>
    <xf numFmtId="49" fontId="25" fillId="0" borderId="5" xfId="0" applyNumberFormat="1" applyFont="1" applyBorder="1" applyAlignment="1">
      <alignment horizontal="left" vertical="center" wrapText="1"/>
    </xf>
    <xf numFmtId="0" fontId="26" fillId="0" borderId="5" xfId="0" applyFont="1" applyBorder="1" applyAlignment="1">
      <alignment vertical="center" wrapText="1"/>
    </xf>
    <xf numFmtId="0" fontId="27" fillId="0" borderId="5" xfId="0" applyFont="1" applyBorder="1" applyAlignment="1">
      <alignment vertical="center" wrapText="1"/>
    </xf>
    <xf numFmtId="0" fontId="25" fillId="0" borderId="5" xfId="0" applyFont="1" applyBorder="1"/>
    <xf numFmtId="0" fontId="28" fillId="0" borderId="30" xfId="0" applyFont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 wrapText="1"/>
    </xf>
    <xf numFmtId="0" fontId="13" fillId="7" borderId="40" xfId="0" applyFont="1" applyFill="1" applyBorder="1" applyAlignment="1">
      <alignment horizontal="center" vertical="center" wrapText="1"/>
    </xf>
    <xf numFmtId="0" fontId="36" fillId="7" borderId="40" xfId="0" applyFont="1" applyFill="1" applyBorder="1" applyAlignment="1">
      <alignment horizontal="center" vertical="center" wrapText="1"/>
    </xf>
    <xf numFmtId="0" fontId="37" fillId="7" borderId="41" xfId="0" applyFont="1" applyFill="1" applyBorder="1" applyAlignment="1">
      <alignment horizontal="right" vertical="center"/>
    </xf>
    <xf numFmtId="164" fontId="38" fillId="7" borderId="9" xfId="1" applyNumberFormat="1" applyFont="1" applyFill="1" applyBorder="1" applyAlignment="1">
      <alignment horizontal="center" vertical="center" wrapText="1"/>
    </xf>
    <xf numFmtId="0" fontId="35" fillId="7" borderId="51" xfId="0" applyFont="1" applyFill="1" applyBorder="1" applyAlignment="1">
      <alignment horizontal="centerContinuous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Continuous" vertical="center" wrapText="1"/>
    </xf>
    <xf numFmtId="0" fontId="35" fillId="7" borderId="11" xfId="0" applyFont="1" applyFill="1" applyBorder="1" applyAlignment="1">
      <alignment horizontal="centerContinuous" vertical="center" wrapText="1"/>
    </xf>
    <xf numFmtId="0" fontId="35" fillId="7" borderId="50" xfId="0" applyFont="1" applyFill="1" applyBorder="1" applyAlignment="1">
      <alignment horizontal="centerContinuous" vertical="center" wrapText="1"/>
    </xf>
    <xf numFmtId="0" fontId="29" fillId="7" borderId="53" xfId="0" applyFont="1" applyFill="1" applyBorder="1"/>
    <xf numFmtId="165" fontId="38" fillId="7" borderId="7" xfId="0" applyNumberFormat="1" applyFont="1" applyFill="1" applyBorder="1" applyAlignment="1">
      <alignment horizontal="center" vertical="center" wrapText="1"/>
    </xf>
    <xf numFmtId="49" fontId="19" fillId="7" borderId="5" xfId="0" applyNumberFormat="1" applyFont="1" applyFill="1" applyBorder="1" applyAlignment="1">
      <alignment horizontal="center" vertical="center"/>
    </xf>
    <xf numFmtId="166" fontId="34" fillId="0" borderId="5" xfId="0" applyNumberFormat="1" applyFont="1" applyFill="1" applyBorder="1" applyAlignment="1">
      <alignment horizontal="centerContinuous" vertical="center" wrapText="1"/>
    </xf>
    <xf numFmtId="0" fontId="32" fillId="7" borderId="5" xfId="0" applyFont="1" applyFill="1" applyBorder="1" applyAlignment="1">
      <alignment horizontal="centerContinuous" vertical="center" wrapText="1"/>
    </xf>
    <xf numFmtId="0" fontId="0" fillId="7" borderId="0" xfId="0" applyFill="1" applyBorder="1" applyAlignment="1">
      <alignment horizontal="center" vertical="center" textRotation="90"/>
    </xf>
    <xf numFmtId="0" fontId="13" fillId="7" borderId="0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right" vertical="center"/>
    </xf>
    <xf numFmtId="164" fontId="38" fillId="7" borderId="0" xfId="1" applyNumberFormat="1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textRotation="90"/>
    </xf>
    <xf numFmtId="0" fontId="7" fillId="7" borderId="0" xfId="0" applyFont="1" applyFill="1" applyBorder="1" applyAlignment="1">
      <alignment horizontal="right" vertical="center"/>
    </xf>
    <xf numFmtId="0" fontId="0" fillId="7" borderId="0" xfId="0" applyFill="1" applyBorder="1"/>
    <xf numFmtId="165" fontId="15" fillId="7" borderId="0" xfId="0" applyNumberFormat="1" applyFont="1" applyFill="1" applyBorder="1" applyAlignment="1">
      <alignment horizontal="center" vertical="center" wrapText="1"/>
    </xf>
    <xf numFmtId="0" fontId="32" fillId="7" borderId="56" xfId="0" applyFont="1" applyFill="1" applyBorder="1" applyAlignment="1">
      <alignment horizontal="centerContinuous" vertical="center" wrapText="1"/>
    </xf>
    <xf numFmtId="49" fontId="33" fillId="8" borderId="5" xfId="0" applyNumberFormat="1" applyFont="1" applyFill="1" applyBorder="1" applyAlignment="1">
      <alignment horizontal="left" vertical="center"/>
    </xf>
    <xf numFmtId="0" fontId="9" fillId="8" borderId="5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Continuous" vertical="center" wrapText="1"/>
    </xf>
    <xf numFmtId="0" fontId="9" fillId="8" borderId="13" xfId="0" applyFont="1" applyFill="1" applyBorder="1" applyAlignment="1">
      <alignment horizontal="centerContinuous" vertical="center" wrapText="1"/>
    </xf>
    <xf numFmtId="0" fontId="10" fillId="8" borderId="5" xfId="0" applyFont="1" applyFill="1" applyBorder="1" applyAlignment="1">
      <alignment horizontal="left" vertical="center" wrapText="1"/>
    </xf>
    <xf numFmtId="0" fontId="10" fillId="8" borderId="46" xfId="0" applyFont="1" applyFill="1" applyBorder="1" applyAlignment="1">
      <alignment horizontal="left" vertical="center" wrapText="1"/>
    </xf>
    <xf numFmtId="0" fontId="10" fillId="8" borderId="5" xfId="0" applyFont="1" applyFill="1" applyBorder="1" applyAlignment="1">
      <alignment horizontal="left"/>
    </xf>
    <xf numFmtId="0" fontId="39" fillId="8" borderId="46" xfId="0" applyFont="1" applyFill="1" applyBorder="1" applyAlignment="1">
      <alignment horizontal="center" vertical="center" wrapText="1"/>
    </xf>
    <xf numFmtId="0" fontId="39" fillId="8" borderId="45" xfId="0" applyFont="1" applyFill="1" applyBorder="1" applyAlignment="1">
      <alignment horizontal="center" vertical="center" wrapText="1"/>
    </xf>
    <xf numFmtId="0" fontId="39" fillId="8" borderId="38" xfId="0" applyFont="1" applyFill="1" applyBorder="1" applyAlignment="1">
      <alignment horizontal="center" vertical="center" wrapText="1"/>
    </xf>
    <xf numFmtId="0" fontId="13" fillId="8" borderId="53" xfId="0" applyFont="1" applyFill="1" applyBorder="1" applyAlignment="1">
      <alignment horizontal="center" vertical="center" wrapText="1"/>
    </xf>
    <xf numFmtId="0" fontId="13" fillId="8" borderId="40" xfId="0" applyFont="1" applyFill="1" applyBorder="1" applyAlignment="1">
      <alignment horizontal="center" vertical="center" wrapText="1"/>
    </xf>
    <xf numFmtId="0" fontId="7" fillId="8" borderId="41" xfId="0" applyFont="1" applyFill="1" applyBorder="1" applyAlignment="1">
      <alignment horizontal="right" vertical="center"/>
    </xf>
    <xf numFmtId="164" fontId="15" fillId="8" borderId="9" xfId="1" applyNumberFormat="1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right" vertical="center"/>
    </xf>
    <xf numFmtId="164" fontId="15" fillId="8" borderId="0" xfId="1" applyNumberFormat="1" applyFont="1" applyFill="1" applyBorder="1" applyAlignment="1">
      <alignment horizontal="center" vertical="center" wrapText="1"/>
    </xf>
    <xf numFmtId="0" fontId="12" fillId="8" borderId="50" xfId="0" applyFont="1" applyFill="1" applyBorder="1" applyAlignment="1">
      <alignment horizontal="centerContinuous" vertical="center" wrapText="1"/>
    </xf>
    <xf numFmtId="0" fontId="12" fillId="8" borderId="51" xfId="0" applyFont="1" applyFill="1" applyBorder="1" applyAlignment="1">
      <alignment horizontal="centerContinuous"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Continuous" vertical="center" wrapText="1"/>
    </xf>
    <xf numFmtId="0" fontId="12" fillId="8" borderId="11" xfId="0" applyFont="1" applyFill="1" applyBorder="1" applyAlignment="1">
      <alignment horizontal="centerContinuous" vertical="center" wrapText="1"/>
    </xf>
    <xf numFmtId="0" fontId="0" fillId="8" borderId="0" xfId="0" applyFill="1" applyBorder="1" applyAlignment="1">
      <alignment horizontal="center" vertical="center" textRotation="90"/>
    </xf>
    <xf numFmtId="0" fontId="22" fillId="8" borderId="0" xfId="0" applyFont="1" applyFill="1" applyBorder="1" applyAlignment="1">
      <alignment horizontal="center" vertical="center" textRotation="90"/>
    </xf>
    <xf numFmtId="0" fontId="0" fillId="8" borderId="53" xfId="0" applyFill="1" applyBorder="1"/>
    <xf numFmtId="165" fontId="15" fillId="8" borderId="7" xfId="0" applyNumberFormat="1" applyFont="1" applyFill="1" applyBorder="1" applyAlignment="1">
      <alignment horizontal="center" vertical="center" wrapText="1"/>
    </xf>
    <xf numFmtId="0" fontId="32" fillId="7" borderId="52" xfId="0" applyFont="1" applyFill="1" applyBorder="1" applyAlignment="1">
      <alignment horizontal="center" vertical="center" wrapText="1"/>
    </xf>
    <xf numFmtId="0" fontId="32" fillId="7" borderId="47" xfId="0" applyFont="1" applyFill="1" applyBorder="1" applyAlignment="1">
      <alignment horizontal="center" vertical="center" textRotation="90"/>
    </xf>
    <xf numFmtId="2" fontId="34" fillId="0" borderId="5" xfId="0" applyNumberFormat="1" applyFont="1" applyFill="1" applyBorder="1" applyAlignment="1">
      <alignment horizontal="centerContinuous" vertical="center" wrapText="1"/>
    </xf>
    <xf numFmtId="0" fontId="25" fillId="0" borderId="19" xfId="0" applyFont="1" applyFill="1" applyBorder="1" applyAlignment="1">
      <alignment horizontal="right" vertical="center" wrapText="1"/>
    </xf>
    <xf numFmtId="2" fontId="10" fillId="0" borderId="13" xfId="0" applyNumberFormat="1" applyFont="1" applyFill="1" applyBorder="1"/>
    <xf numFmtId="2" fontId="32" fillId="7" borderId="5" xfId="0" applyNumberFormat="1" applyFont="1" applyFill="1" applyBorder="1" applyAlignment="1">
      <alignment horizontal="center" vertical="center" wrapText="1"/>
    </xf>
    <xf numFmtId="0" fontId="45" fillId="0" borderId="5" xfId="0" applyFont="1" applyBorder="1" applyAlignment="1">
      <alignment horizontal="center"/>
    </xf>
    <xf numFmtId="0" fontId="46" fillId="0" borderId="5" xfId="0" applyFont="1" applyBorder="1" applyAlignment="1">
      <alignment horizontal="center"/>
    </xf>
    <xf numFmtId="0" fontId="46" fillId="0" borderId="13" xfId="0" applyFont="1" applyBorder="1" applyAlignment="1">
      <alignment horizontal="center"/>
    </xf>
    <xf numFmtId="0" fontId="9" fillId="8" borderId="10" xfId="0" applyFont="1" applyFill="1" applyBorder="1" applyAlignment="1">
      <alignment horizontal="center" vertical="center" textRotation="90"/>
    </xf>
    <xf numFmtId="0" fontId="9" fillId="8" borderId="14" xfId="0" applyFont="1" applyFill="1" applyBorder="1" applyAlignment="1">
      <alignment horizontal="center" vertical="center" wrapText="1"/>
    </xf>
    <xf numFmtId="49" fontId="33" fillId="0" borderId="5" xfId="0" applyNumberFormat="1" applyFont="1" applyFill="1" applyBorder="1" applyAlignment="1">
      <alignment horizontal="center" vertical="center"/>
    </xf>
    <xf numFmtId="0" fontId="51" fillId="7" borderId="0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vertical="center" wrapText="1"/>
    </xf>
    <xf numFmtId="0" fontId="52" fillId="8" borderId="42" xfId="0" applyFont="1" applyFill="1" applyBorder="1" applyAlignment="1">
      <alignment vertical="center" wrapText="1"/>
    </xf>
    <xf numFmtId="0" fontId="35" fillId="7" borderId="5" xfId="0" applyFont="1" applyFill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/>
    </xf>
    <xf numFmtId="0" fontId="44" fillId="7" borderId="56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49" fontId="33" fillId="0" borderId="5" xfId="0" applyNumberFormat="1" applyFont="1" applyFill="1" applyBorder="1" applyAlignment="1">
      <alignment horizontal="centerContinuous" vertical="center"/>
    </xf>
    <xf numFmtId="0" fontId="28" fillId="0" borderId="30" xfId="0" applyFont="1" applyBorder="1" applyAlignment="1">
      <alignment horizontal="center" vertical="center" wrapText="1"/>
    </xf>
    <xf numFmtId="0" fontId="35" fillId="7" borderId="5" xfId="0" applyFont="1" applyFill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/>
    </xf>
    <xf numFmtId="49" fontId="25" fillId="0" borderId="5" xfId="0" applyNumberFormat="1" applyFont="1" applyBorder="1" applyAlignment="1">
      <alignment horizontal="center" vertical="center" wrapText="1"/>
    </xf>
    <xf numFmtId="0" fontId="35" fillId="7" borderId="5" xfId="0" applyFont="1" applyFill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left" vertical="center" wrapText="1"/>
    </xf>
    <xf numFmtId="0" fontId="35" fillId="7" borderId="5" xfId="0" applyFont="1" applyFill="1" applyBorder="1" applyAlignment="1">
      <alignment horizontal="center" vertical="center" wrapText="1"/>
    </xf>
    <xf numFmtId="0" fontId="24" fillId="7" borderId="1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5" fontId="10" fillId="7" borderId="0" xfId="0" applyNumberFormat="1" applyFont="1" applyFill="1" applyBorder="1" applyAlignment="1">
      <alignment horizontal="center" vertical="center" wrapText="1"/>
    </xf>
    <xf numFmtId="49" fontId="33" fillId="8" borderId="5" xfId="0" applyNumberFormat="1" applyFont="1" applyFill="1" applyBorder="1" applyAlignment="1">
      <alignment horizontal="centerContinuous" vertical="center"/>
    </xf>
    <xf numFmtId="0" fontId="25" fillId="8" borderId="19" xfId="0" applyFont="1" applyFill="1" applyBorder="1" applyAlignment="1">
      <alignment horizontal="right" vertical="center" wrapText="1"/>
    </xf>
    <xf numFmtId="0" fontId="25" fillId="8" borderId="5" xfId="0" applyFont="1" applyFill="1" applyBorder="1"/>
    <xf numFmtId="2" fontId="10" fillId="8" borderId="13" xfId="0" applyNumberFormat="1" applyFont="1" applyFill="1" applyBorder="1"/>
    <xf numFmtId="0" fontId="24" fillId="8" borderId="26" xfId="0" applyFont="1" applyFill="1" applyBorder="1" applyAlignment="1">
      <alignment vertical="center" wrapText="1"/>
    </xf>
    <xf numFmtId="164" fontId="10" fillId="8" borderId="9" xfId="1" applyNumberFormat="1" applyFont="1" applyFill="1" applyBorder="1" applyAlignment="1">
      <alignment horizontal="center" vertical="center" wrapText="1"/>
    </xf>
    <xf numFmtId="164" fontId="10" fillId="8" borderId="0" xfId="1" applyNumberFormat="1" applyFont="1" applyFill="1" applyBorder="1" applyAlignment="1">
      <alignment horizontal="center" vertical="center" wrapText="1"/>
    </xf>
    <xf numFmtId="165" fontId="10" fillId="8" borderId="7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49" fontId="0" fillId="0" borderId="33" xfId="0" applyNumberFormat="1" applyBorder="1" applyAlignment="1">
      <alignment horizontal="center" wrapText="1"/>
    </xf>
    <xf numFmtId="49" fontId="0" fillId="0" borderId="27" xfId="0" applyNumberFormat="1" applyBorder="1" applyAlignment="1">
      <alignment horizontal="center" wrapText="1"/>
    </xf>
    <xf numFmtId="49" fontId="0" fillId="0" borderId="29" xfId="0" applyNumberFormat="1" applyBorder="1" applyAlignment="1">
      <alignment horizontal="center" wrapText="1"/>
    </xf>
    <xf numFmtId="49" fontId="4" fillId="0" borderId="0" xfId="0" applyNumberFormat="1" applyFont="1" applyAlignment="1">
      <alignment horizontal="left" wrapText="1"/>
    </xf>
    <xf numFmtId="49" fontId="1" fillId="0" borderId="33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49" fontId="1" fillId="0" borderId="29" xfId="0" applyNumberFormat="1" applyFont="1" applyBorder="1" applyAlignment="1">
      <alignment horizontal="left" wrapText="1"/>
    </xf>
    <xf numFmtId="49" fontId="1" fillId="0" borderId="32" xfId="0" applyNumberFormat="1" applyFont="1" applyBorder="1" applyAlignment="1">
      <alignment horizontal="left" wrapText="1"/>
    </xf>
    <xf numFmtId="49" fontId="1" fillId="0" borderId="25" xfId="0" applyNumberFormat="1" applyFont="1" applyBorder="1" applyAlignment="1">
      <alignment horizontal="left" wrapText="1"/>
    </xf>
    <xf numFmtId="49" fontId="1" fillId="0" borderId="26" xfId="0" applyNumberFormat="1" applyFont="1" applyBorder="1" applyAlignment="1">
      <alignment horizontal="left" wrapText="1"/>
    </xf>
    <xf numFmtId="49" fontId="1" fillId="0" borderId="34" xfId="0" applyNumberFormat="1" applyFont="1" applyBorder="1" applyAlignment="1">
      <alignment horizontal="left" wrapText="1" indent="4"/>
    </xf>
    <xf numFmtId="49" fontId="1" fillId="0" borderId="28" xfId="0" applyNumberFormat="1" applyFont="1" applyBorder="1" applyAlignment="1">
      <alignment horizontal="left" wrapText="1" indent="4"/>
    </xf>
    <xf numFmtId="49" fontId="1" fillId="0" borderId="30" xfId="0" applyNumberFormat="1" applyFont="1" applyBorder="1" applyAlignment="1">
      <alignment horizontal="left" wrapText="1" indent="4"/>
    </xf>
    <xf numFmtId="0" fontId="16" fillId="0" borderId="13" xfId="0" applyFont="1" applyBorder="1" applyAlignment="1">
      <alignment horizontal="center" vertical="center" textRotation="90"/>
    </xf>
    <xf numFmtId="0" fontId="16" fillId="0" borderId="45" xfId="0" applyFont="1" applyBorder="1" applyAlignment="1">
      <alignment horizontal="center" vertical="center" textRotation="90"/>
    </xf>
    <xf numFmtId="0" fontId="16" fillId="0" borderId="46" xfId="0" applyFont="1" applyBorder="1" applyAlignment="1">
      <alignment horizontal="center" vertical="center" textRotation="90"/>
    </xf>
    <xf numFmtId="0" fontId="11" fillId="0" borderId="5" xfId="0" applyFont="1" applyBorder="1" applyAlignment="1">
      <alignment horizontal="center" vertical="center" textRotation="90"/>
    </xf>
    <xf numFmtId="0" fontId="11" fillId="0" borderId="13" xfId="0" applyFont="1" applyBorder="1" applyAlignment="1">
      <alignment horizontal="center" vertical="center" textRotation="90"/>
    </xf>
    <xf numFmtId="0" fontId="11" fillId="0" borderId="46" xfId="0" applyFont="1" applyBorder="1" applyAlignment="1">
      <alignment horizontal="center" vertical="center" textRotation="90"/>
    </xf>
    <xf numFmtId="0" fontId="20" fillId="7" borderId="5" xfId="0" applyFont="1" applyFill="1" applyBorder="1" applyAlignment="1">
      <alignment horizontal="center" vertical="center" wrapText="1"/>
    </xf>
    <xf numFmtId="0" fontId="40" fillId="7" borderId="49" xfId="0" applyFont="1" applyFill="1" applyBorder="1" applyAlignment="1">
      <alignment horizontal="center" vertical="center" wrapText="1"/>
    </xf>
    <xf numFmtId="0" fontId="40" fillId="7" borderId="31" xfId="0" applyFont="1" applyFill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/>
    </xf>
    <xf numFmtId="0" fontId="32" fillId="7" borderId="22" xfId="0" applyFont="1" applyFill="1" applyBorder="1" applyAlignment="1">
      <alignment horizontal="center" vertical="center" textRotation="90"/>
    </xf>
    <xf numFmtId="0" fontId="32" fillId="7" borderId="23" xfId="0" applyFont="1" applyFill="1" applyBorder="1" applyAlignment="1">
      <alignment horizontal="center" vertical="center" textRotation="90"/>
    </xf>
    <xf numFmtId="0" fontId="29" fillId="7" borderId="24" xfId="0" applyFont="1" applyFill="1" applyBorder="1" applyAlignment="1">
      <alignment horizontal="center" vertical="center" textRotation="90"/>
    </xf>
    <xf numFmtId="0" fontId="35" fillId="7" borderId="5" xfId="0" applyFont="1" applyFill="1" applyBorder="1" applyAlignment="1">
      <alignment horizontal="center" vertical="center" wrapText="1"/>
    </xf>
    <xf numFmtId="0" fontId="41" fillId="7" borderId="24" xfId="0" applyFont="1" applyFill="1" applyBorder="1" applyAlignment="1">
      <alignment horizontal="center" vertical="center" textRotation="90"/>
    </xf>
    <xf numFmtId="0" fontId="17" fillId="0" borderId="55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54" xfId="0" applyFont="1" applyFill="1" applyBorder="1" applyAlignment="1">
      <alignment horizontal="center" vertical="center" wrapText="1"/>
    </xf>
    <xf numFmtId="0" fontId="38" fillId="7" borderId="42" xfId="0" applyFont="1" applyFill="1" applyBorder="1" applyAlignment="1">
      <alignment horizontal="left" vertical="center" wrapText="1"/>
    </xf>
    <xf numFmtId="0" fontId="38" fillId="7" borderId="25" xfId="0" applyFont="1" applyFill="1" applyBorder="1" applyAlignment="1">
      <alignment horizontal="left" vertical="center" wrapText="1"/>
    </xf>
    <xf numFmtId="0" fontId="48" fillId="0" borderId="5" xfId="0" applyFont="1" applyBorder="1" applyAlignment="1">
      <alignment horizontal="left" vertical="center" wrapText="1"/>
    </xf>
    <xf numFmtId="0" fontId="50" fillId="0" borderId="5" xfId="0" applyFont="1" applyBorder="1" applyAlignment="1">
      <alignment horizontal="left" vertical="center" wrapText="1"/>
    </xf>
    <xf numFmtId="0" fontId="38" fillId="7" borderId="42" xfId="0" applyFont="1" applyFill="1" applyBorder="1" applyAlignment="1">
      <alignment horizontal="center"/>
    </xf>
    <xf numFmtId="0" fontId="38" fillId="7" borderId="25" xfId="0" applyFont="1" applyFill="1" applyBorder="1" applyAlignment="1">
      <alignment horizontal="center"/>
    </xf>
    <xf numFmtId="0" fontId="49" fillId="0" borderId="5" xfId="0" applyFont="1" applyBorder="1" applyAlignment="1">
      <alignment horizontal="left" vertical="center"/>
    </xf>
    <xf numFmtId="49" fontId="19" fillId="7" borderId="42" xfId="0" applyNumberFormat="1" applyFont="1" applyFill="1" applyBorder="1" applyAlignment="1">
      <alignment horizontal="center" vertical="center"/>
    </xf>
    <xf numFmtId="49" fontId="19" fillId="7" borderId="25" xfId="0" applyNumberFormat="1" applyFont="1" applyFill="1" applyBorder="1" applyAlignment="1">
      <alignment horizontal="center" vertical="center"/>
    </xf>
    <xf numFmtId="49" fontId="19" fillId="7" borderId="26" xfId="0" applyNumberFormat="1" applyFont="1" applyFill="1" applyBorder="1" applyAlignment="1">
      <alignment horizontal="center" vertical="center"/>
    </xf>
    <xf numFmtId="0" fontId="43" fillId="7" borderId="42" xfId="0" applyFont="1" applyFill="1" applyBorder="1" applyAlignment="1">
      <alignment horizontal="center" vertical="center"/>
    </xf>
    <xf numFmtId="0" fontId="43" fillId="7" borderId="25" xfId="0" applyFont="1" applyFill="1" applyBorder="1" applyAlignment="1">
      <alignment horizontal="center" vertical="center"/>
    </xf>
    <xf numFmtId="0" fontId="47" fillId="0" borderId="25" xfId="0" applyFont="1" applyBorder="1" applyAlignment="1">
      <alignment horizontal="left" vertical="center"/>
    </xf>
    <xf numFmtId="0" fontId="47" fillId="0" borderId="26" xfId="0" applyFont="1" applyBorder="1" applyAlignment="1">
      <alignment horizontal="left" vertical="center"/>
    </xf>
    <xf numFmtId="0" fontId="32" fillId="7" borderId="42" xfId="0" applyFont="1" applyFill="1" applyBorder="1" applyAlignment="1">
      <alignment horizontal="center" vertical="center" wrapText="1"/>
    </xf>
    <xf numFmtId="0" fontId="32" fillId="7" borderId="25" xfId="0" applyFont="1" applyFill="1" applyBorder="1" applyAlignment="1">
      <alignment horizontal="center" vertical="center" wrapText="1"/>
    </xf>
    <xf numFmtId="0" fontId="42" fillId="7" borderId="42" xfId="0" applyFont="1" applyFill="1" applyBorder="1" applyAlignment="1">
      <alignment horizontal="left" vertical="center" wrapText="1"/>
    </xf>
    <xf numFmtId="0" fontId="42" fillId="7" borderId="25" xfId="0" applyFont="1" applyFill="1" applyBorder="1" applyAlignment="1">
      <alignment horizontal="left" vertical="center" wrapText="1"/>
    </xf>
    <xf numFmtId="0" fontId="48" fillId="0" borderId="5" xfId="0" applyFont="1" applyBorder="1" applyAlignment="1">
      <alignment horizontal="center" vertical="center" wrapText="1"/>
    </xf>
    <xf numFmtId="0" fontId="47" fillId="0" borderId="25" xfId="0" applyFont="1" applyBorder="1" applyAlignment="1">
      <alignment horizontal="center" vertical="center"/>
    </xf>
    <xf numFmtId="0" fontId="47" fillId="0" borderId="26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 wrapText="1"/>
    </xf>
    <xf numFmtId="0" fontId="9" fillId="8" borderId="22" xfId="0" applyFont="1" applyFill="1" applyBorder="1" applyAlignment="1">
      <alignment horizontal="center" vertical="center" textRotation="90"/>
    </xf>
    <xf numFmtId="0" fontId="9" fillId="8" borderId="23" xfId="0" applyFont="1" applyFill="1" applyBorder="1" applyAlignment="1">
      <alignment horizontal="center" vertical="center" textRotation="90"/>
    </xf>
    <xf numFmtId="0" fontId="0" fillId="8" borderId="24" xfId="0" applyFill="1" applyBorder="1" applyAlignment="1">
      <alignment horizontal="center" vertical="center" textRotation="90"/>
    </xf>
    <xf numFmtId="0" fontId="39" fillId="8" borderId="50" xfId="0" applyFont="1" applyFill="1" applyBorder="1" applyAlignment="1">
      <alignment horizontal="center" vertical="center" wrapText="1"/>
    </xf>
    <xf numFmtId="0" fontId="39" fillId="8" borderId="30" xfId="0" applyFont="1" applyFill="1" applyBorder="1" applyAlignment="1">
      <alignment horizontal="center" vertical="center" wrapText="1"/>
    </xf>
    <xf numFmtId="0" fontId="22" fillId="8" borderId="24" xfId="0" applyFont="1" applyFill="1" applyBorder="1" applyAlignment="1">
      <alignment horizontal="center" vertical="center" textRotation="90"/>
    </xf>
    <xf numFmtId="0" fontId="17" fillId="0" borderId="50" xfId="0" applyFont="1" applyFill="1" applyBorder="1" applyAlignment="1">
      <alignment horizontal="center" vertical="center" wrapText="1"/>
    </xf>
    <xf numFmtId="0" fontId="17" fillId="0" borderId="57" xfId="0" applyFont="1" applyFill="1" applyBorder="1" applyAlignment="1">
      <alignment horizontal="center" vertical="center" wrapText="1"/>
    </xf>
    <xf numFmtId="0" fontId="17" fillId="0" borderId="51" xfId="0" applyFont="1" applyFill="1" applyBorder="1" applyAlignment="1">
      <alignment horizontal="center" vertical="center" wrapText="1"/>
    </xf>
    <xf numFmtId="0" fontId="34" fillId="8" borderId="5" xfId="0" applyFont="1" applyFill="1" applyBorder="1" applyAlignment="1">
      <alignment horizontal="center" vertical="center" wrapText="1"/>
    </xf>
    <xf numFmtId="49" fontId="33" fillId="8" borderId="5" xfId="0" applyNumberFormat="1" applyFont="1" applyFill="1" applyBorder="1" applyAlignment="1">
      <alignment horizontal="center" vertical="center"/>
    </xf>
    <xf numFmtId="0" fontId="23" fillId="8" borderId="42" xfId="0" applyFont="1" applyFill="1" applyBorder="1" applyAlignment="1">
      <alignment horizontal="center" vertical="center"/>
    </xf>
    <xf numFmtId="0" fontId="23" fillId="8" borderId="25" xfId="0" applyFont="1" applyFill="1" applyBorder="1" applyAlignment="1">
      <alignment horizontal="center" vertical="center"/>
    </xf>
    <xf numFmtId="0" fontId="10" fillId="8" borderId="42" xfId="0" applyFont="1" applyFill="1" applyBorder="1" applyAlignment="1">
      <alignment horizontal="center" vertical="center" wrapText="1"/>
    </xf>
    <xf numFmtId="0" fontId="10" fillId="8" borderId="2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9" fillId="8" borderId="56" xfId="0" applyFont="1" applyFill="1" applyBorder="1" applyAlignment="1">
      <alignment horizontal="center" vertical="center" wrapText="1"/>
    </xf>
    <xf numFmtId="0" fontId="9" fillId="8" borderId="29" xfId="0" applyFont="1" applyFill="1" applyBorder="1" applyAlignment="1">
      <alignment horizontal="center" vertical="center" wrapText="1"/>
    </xf>
    <xf numFmtId="0" fontId="30" fillId="8" borderId="42" xfId="0" applyFont="1" applyFill="1" applyBorder="1" applyAlignment="1">
      <alignment horizontal="center" vertical="center" wrapText="1"/>
    </xf>
    <xf numFmtId="0" fontId="30" fillId="8" borderId="25" xfId="0" applyFont="1" applyFill="1" applyBorder="1" applyAlignment="1">
      <alignment horizontal="center" vertical="center" wrapText="1"/>
    </xf>
    <xf numFmtId="0" fontId="31" fillId="8" borderId="46" xfId="0" applyFont="1" applyFill="1" applyBorder="1" applyAlignment="1">
      <alignment horizontal="left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16" fillId="8" borderId="22" xfId="0" applyFont="1" applyFill="1" applyBorder="1" applyAlignment="1">
      <alignment horizontal="center" vertical="center" textRotation="90"/>
    </xf>
    <xf numFmtId="0" fontId="16" fillId="8" borderId="23" xfId="0" applyFont="1" applyFill="1" applyBorder="1" applyAlignment="1">
      <alignment horizontal="center" vertical="center" textRotation="90"/>
    </xf>
    <xf numFmtId="0" fontId="23" fillId="0" borderId="5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  <colors>
    <mruColors>
      <color rgb="FF66FF99"/>
      <color rgb="FFFFCC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9</xdr:row>
      <xdr:rowOff>28575</xdr:rowOff>
    </xdr:from>
    <xdr:to>
      <xdr:col>4</xdr:col>
      <xdr:colOff>285750</xdr:colOff>
      <xdr:row>9</xdr:row>
      <xdr:rowOff>800100</xdr:rowOff>
    </xdr:to>
    <xdr:pic>
      <xdr:nvPicPr>
        <xdr:cNvPr id="2106" name="Immagine 2" descr="Logo_Ares_Ops_orizz.jpg">
          <a:extLs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5950" y="1752600"/>
          <a:ext cx="11144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G6:P69"/>
  <sheetViews>
    <sheetView showGridLines="0" topLeftCell="F16" zoomScaleNormal="100" workbookViewId="0">
      <selection activeCell="H32" sqref="H32"/>
    </sheetView>
  </sheetViews>
  <sheetFormatPr defaultRowHeight="15" x14ac:dyDescent="0.25"/>
  <cols>
    <col min="8" max="8" width="28.28515625" style="42" customWidth="1"/>
    <col min="9" max="9" width="13.28515625" customWidth="1"/>
    <col min="10" max="10" width="23.7109375" customWidth="1"/>
    <col min="12" max="12" width="11.7109375" customWidth="1"/>
    <col min="13" max="13" width="10.28515625" customWidth="1"/>
    <col min="14" max="14" width="11.42578125" customWidth="1"/>
    <col min="15" max="15" width="23.7109375" customWidth="1"/>
  </cols>
  <sheetData>
    <row r="6" spans="8:16" ht="37.5" customHeight="1" x14ac:dyDescent="0.3">
      <c r="H6" s="238" t="s">
        <v>36</v>
      </c>
      <c r="I6" s="238"/>
      <c r="J6" s="238"/>
      <c r="K6" s="238"/>
      <c r="L6" s="238"/>
      <c r="M6" s="238"/>
      <c r="N6" s="238"/>
      <c r="O6" s="238"/>
      <c r="P6" s="238"/>
    </row>
    <row r="8" spans="8:16" ht="15.75" thickBot="1" x14ac:dyDescent="0.3"/>
    <row r="9" spans="8:16" ht="15.75" thickBot="1" x14ac:dyDescent="0.3">
      <c r="H9" s="57" t="s">
        <v>23</v>
      </c>
      <c r="I9" s="29"/>
      <c r="J9" s="29"/>
      <c r="K9" s="29"/>
      <c r="L9" s="29"/>
      <c r="M9" s="29"/>
      <c r="N9" s="29"/>
      <c r="O9" s="29"/>
      <c r="P9" s="21"/>
    </row>
    <row r="10" spans="8:16" x14ac:dyDescent="0.25">
      <c r="H10" s="44"/>
      <c r="I10" s="32"/>
      <c r="J10" s="32"/>
      <c r="K10" s="32"/>
      <c r="L10" s="32"/>
      <c r="M10" s="32"/>
      <c r="N10" s="32"/>
      <c r="O10" s="32"/>
      <c r="P10" s="33"/>
    </row>
    <row r="11" spans="8:16" x14ac:dyDescent="0.25">
      <c r="H11" s="45"/>
      <c r="I11" s="34"/>
      <c r="J11" s="34"/>
      <c r="K11" s="34"/>
      <c r="L11" s="34"/>
      <c r="M11" s="34"/>
      <c r="N11" s="34"/>
      <c r="O11" s="34"/>
      <c r="P11" s="35"/>
    </row>
    <row r="12" spans="8:16" ht="15.75" thickBot="1" x14ac:dyDescent="0.3">
      <c r="H12" s="45"/>
      <c r="I12" s="34"/>
      <c r="J12" s="34"/>
      <c r="K12" s="34"/>
      <c r="L12" s="34"/>
      <c r="M12" s="34"/>
      <c r="N12" s="34"/>
      <c r="O12" s="34"/>
      <c r="P12" s="35"/>
    </row>
    <row r="13" spans="8:16" ht="15.75" thickBot="1" x14ac:dyDescent="0.3">
      <c r="H13" s="58" t="s">
        <v>24</v>
      </c>
      <c r="I13" s="34"/>
      <c r="J13" s="34"/>
      <c r="K13" s="36"/>
      <c r="L13" s="34"/>
      <c r="M13" s="34"/>
      <c r="N13" s="34"/>
      <c r="O13" s="34"/>
      <c r="P13" s="35"/>
    </row>
    <row r="14" spans="8:16" ht="15.75" thickBot="1" x14ac:dyDescent="0.3">
      <c r="H14" s="58"/>
      <c r="I14" s="34"/>
      <c r="J14" s="34"/>
      <c r="K14" s="34"/>
      <c r="L14" s="34"/>
      <c r="M14" s="34"/>
      <c r="N14" s="34"/>
      <c r="O14" s="34"/>
      <c r="P14" s="35"/>
    </row>
    <row r="15" spans="8:16" ht="15.75" thickBot="1" x14ac:dyDescent="0.3">
      <c r="H15" s="58" t="s">
        <v>25</v>
      </c>
      <c r="I15" s="37"/>
      <c r="J15" s="38"/>
      <c r="K15" s="39"/>
      <c r="L15" s="34"/>
      <c r="M15" s="59" t="s">
        <v>26</v>
      </c>
      <c r="N15" s="37"/>
      <c r="O15" s="38"/>
      <c r="P15" s="39"/>
    </row>
    <row r="16" spans="8:16" ht="15.75" thickBot="1" x14ac:dyDescent="0.3">
      <c r="H16" s="58"/>
      <c r="I16" s="34"/>
      <c r="J16" s="34"/>
      <c r="K16" s="34"/>
      <c r="L16" s="34"/>
      <c r="M16" s="34"/>
      <c r="N16" s="34"/>
      <c r="O16" s="34"/>
      <c r="P16" s="35"/>
    </row>
    <row r="17" spans="8:16" ht="15.75" thickBot="1" x14ac:dyDescent="0.3">
      <c r="H17" s="58" t="s">
        <v>27</v>
      </c>
      <c r="I17" s="37"/>
      <c r="J17" s="38"/>
      <c r="K17" s="39"/>
      <c r="L17" s="34"/>
      <c r="M17" s="34"/>
      <c r="N17" s="34"/>
      <c r="O17" s="34"/>
      <c r="P17" s="35"/>
    </row>
    <row r="18" spans="8:16" x14ac:dyDescent="0.25">
      <c r="H18" s="58"/>
      <c r="I18" s="34"/>
      <c r="J18" s="34"/>
      <c r="K18" s="34"/>
      <c r="L18" s="34"/>
      <c r="M18" s="34"/>
      <c r="N18" s="34"/>
      <c r="O18" s="34"/>
      <c r="P18" s="35"/>
    </row>
    <row r="19" spans="8:16" x14ac:dyDescent="0.25">
      <c r="H19" s="58" t="s">
        <v>28</v>
      </c>
      <c r="I19" s="34"/>
      <c r="J19" s="34"/>
      <c r="K19" s="34"/>
      <c r="L19" s="34"/>
      <c r="M19" s="34"/>
      <c r="N19" s="34"/>
      <c r="O19" s="34"/>
      <c r="P19" s="35"/>
    </row>
    <row r="20" spans="8:16" x14ac:dyDescent="0.25">
      <c r="H20" s="58"/>
      <c r="I20" s="34"/>
      <c r="J20" s="34"/>
      <c r="K20" s="34"/>
      <c r="L20" s="34"/>
      <c r="M20" s="34"/>
      <c r="N20" s="34"/>
      <c r="O20" s="34"/>
      <c r="P20" s="35"/>
    </row>
    <row r="21" spans="8:16" x14ac:dyDescent="0.25">
      <c r="H21" s="58" t="s">
        <v>29</v>
      </c>
      <c r="I21" s="34"/>
      <c r="J21" s="34"/>
      <c r="K21" s="34"/>
      <c r="L21" s="34"/>
      <c r="M21" s="34"/>
      <c r="N21" s="34"/>
      <c r="O21" s="34"/>
      <c r="P21" s="35"/>
    </row>
    <row r="22" spans="8:16" x14ac:dyDescent="0.25">
      <c r="H22" s="58" t="s">
        <v>30</v>
      </c>
      <c r="I22" s="34"/>
      <c r="J22" s="34"/>
      <c r="K22" s="34"/>
      <c r="L22" s="34"/>
      <c r="M22" s="34"/>
      <c r="N22" s="34"/>
      <c r="O22" s="34"/>
      <c r="P22" s="35"/>
    </row>
    <row r="23" spans="8:16" x14ac:dyDescent="0.25">
      <c r="H23" s="58" t="s">
        <v>31</v>
      </c>
      <c r="I23" s="34"/>
      <c r="J23" s="34"/>
      <c r="K23" s="34"/>
      <c r="L23" s="34"/>
      <c r="M23" s="34"/>
      <c r="N23" s="34"/>
      <c r="O23" s="34"/>
      <c r="P23" s="35"/>
    </row>
    <row r="24" spans="8:16" x14ac:dyDescent="0.25">
      <c r="H24" s="58" t="s">
        <v>32</v>
      </c>
      <c r="I24" s="34"/>
      <c r="J24" s="34"/>
      <c r="K24" s="34"/>
      <c r="L24" s="34"/>
      <c r="M24" s="34"/>
      <c r="N24" s="34"/>
      <c r="O24" s="34"/>
      <c r="P24" s="35"/>
    </row>
    <row r="25" spans="8:16" x14ac:dyDescent="0.25">
      <c r="H25" s="58" t="s">
        <v>33</v>
      </c>
      <c r="I25" s="34"/>
      <c r="J25" s="34"/>
      <c r="K25" s="34"/>
      <c r="L25" s="34"/>
      <c r="M25" s="34"/>
      <c r="N25" s="34"/>
      <c r="O25" s="34"/>
      <c r="P25" s="35"/>
    </row>
    <row r="26" spans="8:16" x14ac:dyDescent="0.25">
      <c r="H26" s="45"/>
      <c r="I26" s="34"/>
      <c r="J26" s="34"/>
      <c r="K26" s="34"/>
      <c r="L26" s="34"/>
      <c r="M26" s="34"/>
      <c r="N26" s="34"/>
      <c r="O26" s="34"/>
      <c r="P26" s="35"/>
    </row>
    <row r="27" spans="8:16" ht="15.75" thickBot="1" x14ac:dyDescent="0.3">
      <c r="H27" s="46"/>
      <c r="I27" s="40"/>
      <c r="J27" s="40"/>
      <c r="K27" s="40"/>
      <c r="L27" s="40"/>
      <c r="M27" s="40"/>
      <c r="N27" s="40"/>
      <c r="O27" s="40"/>
      <c r="P27" s="41"/>
    </row>
    <row r="28" spans="8:16" ht="19.5" thickBot="1" x14ac:dyDescent="0.35">
      <c r="H28" s="89" t="s">
        <v>34</v>
      </c>
      <c r="I28" s="30"/>
      <c r="J28" s="30"/>
      <c r="K28" s="30"/>
      <c r="L28" s="30"/>
      <c r="M28" s="30"/>
      <c r="N28" s="30"/>
      <c r="O28" s="30"/>
      <c r="P28" s="31" t="s">
        <v>35</v>
      </c>
    </row>
    <row r="29" spans="8:16" ht="15.75" thickBot="1" x14ac:dyDescent="0.3">
      <c r="H29" s="49" t="s">
        <v>37</v>
      </c>
      <c r="I29" s="50"/>
      <c r="J29" s="50"/>
      <c r="K29" s="50"/>
      <c r="L29" s="50"/>
      <c r="M29" s="50"/>
      <c r="N29" s="50"/>
      <c r="O29" s="50"/>
      <c r="P29" s="43"/>
    </row>
    <row r="30" spans="8:16" x14ac:dyDescent="0.25">
      <c r="H30" s="65" t="s">
        <v>47</v>
      </c>
      <c r="I30" s="47"/>
      <c r="J30" s="47"/>
      <c r="K30" s="47"/>
      <c r="L30" s="47"/>
      <c r="M30" s="47"/>
      <c r="N30" s="47"/>
      <c r="O30" s="48"/>
      <c r="P30" s="66"/>
    </row>
    <row r="31" spans="8:16" ht="30" x14ac:dyDescent="0.25">
      <c r="H31" s="72" t="s">
        <v>38</v>
      </c>
      <c r="I31" s="51"/>
      <c r="J31" s="51"/>
      <c r="K31" s="51"/>
      <c r="L31" s="51"/>
      <c r="M31" s="51"/>
      <c r="N31" s="51"/>
      <c r="O31" s="51"/>
      <c r="P31" s="9"/>
    </row>
    <row r="32" spans="8:16" x14ac:dyDescent="0.25">
      <c r="H32" s="65" t="s">
        <v>48</v>
      </c>
      <c r="I32" s="47"/>
      <c r="J32" s="47"/>
      <c r="K32" s="47"/>
      <c r="L32" s="47"/>
      <c r="M32" s="47"/>
      <c r="N32" s="47"/>
      <c r="O32" s="47"/>
      <c r="P32" s="70"/>
    </row>
    <row r="33" spans="8:16" x14ac:dyDescent="0.25">
      <c r="H33" s="72" t="s">
        <v>39</v>
      </c>
      <c r="I33" s="51"/>
      <c r="J33" s="51"/>
      <c r="K33" s="51"/>
      <c r="L33" s="51"/>
      <c r="M33" s="51"/>
      <c r="N33" s="51"/>
      <c r="O33" s="52"/>
      <c r="P33" s="9"/>
    </row>
    <row r="34" spans="8:16" x14ac:dyDescent="0.25">
      <c r="H34" s="65" t="s">
        <v>49</v>
      </c>
      <c r="I34" s="47"/>
      <c r="J34" s="47"/>
      <c r="K34" s="47"/>
      <c r="L34" s="47"/>
      <c r="M34" s="47"/>
      <c r="N34" s="47"/>
      <c r="O34" s="47"/>
      <c r="P34" s="70"/>
    </row>
    <row r="35" spans="8:16" x14ac:dyDescent="0.25">
      <c r="H35" s="239" t="s">
        <v>40</v>
      </c>
      <c r="I35" s="240"/>
      <c r="J35" s="240"/>
      <c r="K35" s="240"/>
      <c r="L35" s="240"/>
      <c r="M35" s="240"/>
      <c r="N35" s="240"/>
      <c r="O35" s="241"/>
      <c r="P35" s="90"/>
    </row>
    <row r="36" spans="8:16" x14ac:dyDescent="0.25">
      <c r="H36" s="245" t="s">
        <v>52</v>
      </c>
      <c r="I36" s="246"/>
      <c r="J36" s="246"/>
      <c r="K36" s="246"/>
      <c r="L36" s="246"/>
      <c r="M36" s="246"/>
      <c r="N36" s="246"/>
      <c r="O36" s="247"/>
      <c r="P36" s="91"/>
    </row>
    <row r="37" spans="8:16" x14ac:dyDescent="0.25">
      <c r="H37" s="235" t="s">
        <v>41</v>
      </c>
      <c r="I37" s="236"/>
      <c r="J37" s="236"/>
      <c r="K37" s="236"/>
      <c r="L37" s="236"/>
      <c r="M37" s="236"/>
      <c r="N37" s="236"/>
      <c r="O37" s="237"/>
      <c r="P37" s="90"/>
    </row>
    <row r="38" spans="8:16" x14ac:dyDescent="0.25">
      <c r="H38" s="68" t="s">
        <v>42</v>
      </c>
      <c r="I38" s="54"/>
      <c r="J38" s="54"/>
      <c r="K38" s="54"/>
      <c r="L38" s="54"/>
      <c r="M38" s="54"/>
      <c r="N38" s="54"/>
      <c r="O38" s="54"/>
      <c r="P38" s="91"/>
    </row>
    <row r="39" spans="8:16" x14ac:dyDescent="0.25">
      <c r="H39" s="242" t="s">
        <v>53</v>
      </c>
      <c r="I39" s="243"/>
      <c r="J39" s="243"/>
      <c r="K39" s="243"/>
      <c r="L39" s="243"/>
      <c r="M39" s="243"/>
      <c r="N39" s="243"/>
      <c r="O39" s="244"/>
      <c r="P39" s="92"/>
    </row>
    <row r="40" spans="8:16" x14ac:dyDescent="0.25">
      <c r="H40" s="235" t="s">
        <v>54</v>
      </c>
      <c r="I40" s="236"/>
      <c r="J40" s="236"/>
      <c r="K40" s="236"/>
      <c r="L40" s="236"/>
      <c r="M40" s="236"/>
      <c r="N40" s="236"/>
      <c r="O40" s="237"/>
      <c r="P40" s="90"/>
    </row>
    <row r="41" spans="8:16" x14ac:dyDescent="0.25">
      <c r="H41" s="68" t="s">
        <v>43</v>
      </c>
      <c r="I41" s="54"/>
      <c r="J41" s="54"/>
      <c r="K41" s="54"/>
      <c r="L41" s="54"/>
      <c r="M41" s="54"/>
      <c r="N41" s="54"/>
      <c r="O41" s="54"/>
      <c r="P41" s="91"/>
    </row>
    <row r="42" spans="8:16" x14ac:dyDescent="0.25">
      <c r="H42" s="65" t="s">
        <v>50</v>
      </c>
      <c r="I42" s="47"/>
      <c r="J42" s="47"/>
      <c r="K42" s="47"/>
      <c r="L42" s="47"/>
      <c r="M42" s="47"/>
      <c r="N42" s="47"/>
      <c r="O42" s="48"/>
      <c r="P42" s="71"/>
    </row>
    <row r="43" spans="8:16" x14ac:dyDescent="0.25">
      <c r="H43" s="235" t="s">
        <v>44</v>
      </c>
      <c r="I43" s="236"/>
      <c r="J43" s="236"/>
      <c r="K43" s="236"/>
      <c r="L43" s="236"/>
      <c r="M43" s="236"/>
      <c r="N43" s="236"/>
      <c r="O43" s="237"/>
      <c r="P43" s="90"/>
    </row>
    <row r="44" spans="8:16" ht="30" x14ac:dyDescent="0.25">
      <c r="H44" s="68" t="s">
        <v>45</v>
      </c>
      <c r="I44" s="54"/>
      <c r="J44" s="54"/>
      <c r="K44" s="54"/>
      <c r="L44" s="54"/>
      <c r="M44" s="54"/>
      <c r="N44" s="54"/>
      <c r="O44" s="54"/>
      <c r="P44" s="91"/>
    </row>
    <row r="45" spans="8:16" x14ac:dyDescent="0.25">
      <c r="H45" s="65" t="s">
        <v>51</v>
      </c>
      <c r="I45" s="47"/>
      <c r="J45" s="47"/>
      <c r="K45" s="47"/>
      <c r="L45" s="47"/>
      <c r="M45" s="47"/>
      <c r="N45" s="47"/>
      <c r="O45" s="48"/>
      <c r="P45" s="71"/>
    </row>
    <row r="46" spans="8:16" ht="15.75" thickBot="1" x14ac:dyDescent="0.3">
      <c r="H46" s="72" t="s">
        <v>46</v>
      </c>
      <c r="I46" s="51"/>
      <c r="J46" s="51"/>
      <c r="K46" s="51"/>
      <c r="L46" s="51"/>
      <c r="M46" s="51"/>
      <c r="N46" s="51"/>
      <c r="O46" s="52"/>
      <c r="P46" s="9"/>
    </row>
    <row r="47" spans="8:16" ht="15.75" thickBot="1" x14ac:dyDescent="0.3">
      <c r="H47" s="49" t="s">
        <v>55</v>
      </c>
      <c r="I47" s="50"/>
      <c r="J47" s="50"/>
      <c r="K47" s="50"/>
      <c r="L47" s="50"/>
      <c r="M47" s="50"/>
      <c r="N47" s="50"/>
      <c r="O47" s="50"/>
      <c r="P47" s="43"/>
    </row>
    <row r="48" spans="8:16" x14ac:dyDescent="0.25">
      <c r="H48" s="65" t="s">
        <v>58</v>
      </c>
      <c r="I48" s="47"/>
      <c r="J48" s="47"/>
      <c r="K48" s="47"/>
      <c r="L48" s="47"/>
      <c r="M48" s="47"/>
      <c r="N48" s="47"/>
      <c r="O48" s="48"/>
      <c r="P48" s="71"/>
    </row>
    <row r="49" spans="8:16" ht="30" x14ac:dyDescent="0.25">
      <c r="H49" s="72" t="s">
        <v>56</v>
      </c>
      <c r="I49" s="51"/>
      <c r="J49" s="51"/>
      <c r="K49" s="51"/>
      <c r="L49" s="51"/>
      <c r="M49" s="51"/>
      <c r="N49" s="51"/>
      <c r="O49" s="52"/>
      <c r="P49" s="9"/>
    </row>
    <row r="50" spans="8:16" x14ac:dyDescent="0.25">
      <c r="H50" s="65" t="s">
        <v>59</v>
      </c>
      <c r="I50" s="47"/>
      <c r="J50" s="47"/>
      <c r="K50" s="47"/>
      <c r="L50" s="47"/>
      <c r="M50" s="47"/>
      <c r="N50" s="47"/>
      <c r="O50" s="48"/>
      <c r="P50" s="71"/>
    </row>
    <row r="51" spans="8:16" ht="30.75" thickBot="1" x14ac:dyDescent="0.3">
      <c r="H51" s="72" t="s">
        <v>57</v>
      </c>
      <c r="I51" s="51"/>
      <c r="J51" s="51"/>
      <c r="K51" s="51"/>
      <c r="L51" s="51"/>
      <c r="M51" s="51"/>
      <c r="N51" s="51"/>
      <c r="O51" s="52"/>
      <c r="P51" s="9"/>
    </row>
    <row r="52" spans="8:16" ht="15.75" thickBot="1" x14ac:dyDescent="0.3">
      <c r="H52" s="49" t="s">
        <v>67</v>
      </c>
      <c r="I52" s="50"/>
      <c r="J52" s="50"/>
      <c r="K52" s="50"/>
      <c r="L52" s="50"/>
      <c r="M52" s="50"/>
      <c r="N52" s="50"/>
      <c r="O52" s="50"/>
      <c r="P52" s="43"/>
    </row>
    <row r="53" spans="8:16" x14ac:dyDescent="0.25">
      <c r="H53" s="65" t="s">
        <v>68</v>
      </c>
      <c r="I53" s="47"/>
      <c r="J53" s="47"/>
      <c r="K53" s="47"/>
      <c r="L53" s="47"/>
      <c r="M53" s="47"/>
      <c r="N53" s="47"/>
      <c r="O53" s="48"/>
      <c r="P53" s="71"/>
    </row>
    <row r="54" spans="8:16" ht="30" x14ac:dyDescent="0.25">
      <c r="H54" s="72" t="s">
        <v>60</v>
      </c>
      <c r="I54" s="51"/>
      <c r="J54" s="51"/>
      <c r="K54" s="51"/>
      <c r="L54" s="51"/>
      <c r="M54" s="51"/>
      <c r="N54" s="51"/>
      <c r="O54" s="52"/>
      <c r="P54" s="9"/>
    </row>
    <row r="55" spans="8:16" x14ac:dyDescent="0.25">
      <c r="H55" s="65" t="s">
        <v>69</v>
      </c>
      <c r="I55" s="47"/>
      <c r="J55" s="47"/>
      <c r="K55" s="47"/>
      <c r="L55" s="47"/>
      <c r="M55" s="47"/>
      <c r="N55" s="47"/>
      <c r="O55" s="48"/>
      <c r="P55" s="71"/>
    </row>
    <row r="56" spans="8:16" ht="30.75" thickBot="1" x14ac:dyDescent="0.3">
      <c r="H56" s="72" t="s">
        <v>61</v>
      </c>
      <c r="I56" s="51"/>
      <c r="J56" s="51"/>
      <c r="K56" s="51"/>
      <c r="L56" s="51"/>
      <c r="M56" s="51"/>
      <c r="N56" s="51"/>
      <c r="O56" s="52"/>
      <c r="P56" s="9"/>
    </row>
    <row r="57" spans="8:16" ht="15.75" thickBot="1" x14ac:dyDescent="0.3">
      <c r="H57" s="49" t="s">
        <v>70</v>
      </c>
      <c r="I57" s="50"/>
      <c r="J57" s="50"/>
      <c r="K57" s="50"/>
      <c r="L57" s="50"/>
      <c r="M57" s="50"/>
      <c r="N57" s="50"/>
      <c r="O57" s="50"/>
      <c r="P57" s="43"/>
    </row>
    <row r="58" spans="8:16" x14ac:dyDescent="0.25">
      <c r="H58" s="65" t="s">
        <v>71</v>
      </c>
      <c r="I58" s="47"/>
      <c r="J58" s="47"/>
      <c r="K58" s="47"/>
      <c r="L58" s="47"/>
      <c r="M58" s="47"/>
      <c r="N58" s="47"/>
      <c r="O58" s="48"/>
      <c r="P58" s="71"/>
    </row>
    <row r="59" spans="8:16" ht="30" x14ac:dyDescent="0.25">
      <c r="H59" s="72" t="s">
        <v>62</v>
      </c>
      <c r="I59" s="51"/>
      <c r="J59" s="51"/>
      <c r="K59" s="51"/>
      <c r="L59" s="51"/>
      <c r="M59" s="51"/>
      <c r="N59" s="51"/>
      <c r="O59" s="52"/>
      <c r="P59" s="9"/>
    </row>
    <row r="60" spans="8:16" x14ac:dyDescent="0.25">
      <c r="H60" s="65" t="s">
        <v>72</v>
      </c>
      <c r="I60" s="47"/>
      <c r="J60" s="47"/>
      <c r="K60" s="47"/>
      <c r="L60" s="47"/>
      <c r="M60" s="47"/>
      <c r="N60" s="47"/>
      <c r="O60" s="48"/>
      <c r="P60" s="71"/>
    </row>
    <row r="61" spans="8:16" ht="30" x14ac:dyDescent="0.25">
      <c r="H61" s="72" t="s">
        <v>63</v>
      </c>
      <c r="I61" s="51"/>
      <c r="J61" s="51"/>
      <c r="K61" s="51"/>
      <c r="L61" s="51"/>
      <c r="M61" s="51"/>
      <c r="N61" s="51"/>
      <c r="O61" s="52"/>
      <c r="P61" s="9"/>
    </row>
    <row r="62" spans="8:16" x14ac:dyDescent="0.25">
      <c r="H62" s="65" t="s">
        <v>73</v>
      </c>
      <c r="I62" s="47"/>
      <c r="J62" s="47"/>
      <c r="K62" s="47"/>
      <c r="L62" s="47"/>
      <c r="M62" s="47"/>
      <c r="N62" s="47"/>
      <c r="O62" s="48"/>
      <c r="P62" s="71"/>
    </row>
    <row r="63" spans="8:16" ht="30" x14ac:dyDescent="0.25">
      <c r="H63" s="72" t="s">
        <v>64</v>
      </c>
      <c r="I63" s="51"/>
      <c r="J63" s="51"/>
      <c r="K63" s="51"/>
      <c r="L63" s="51"/>
      <c r="M63" s="51"/>
      <c r="N63" s="51"/>
      <c r="O63" s="52"/>
      <c r="P63" s="9"/>
    </row>
    <row r="64" spans="8:16" x14ac:dyDescent="0.25">
      <c r="H64" s="65" t="s">
        <v>74</v>
      </c>
      <c r="I64" s="47"/>
      <c r="J64" s="47"/>
      <c r="K64" s="47"/>
      <c r="L64" s="47"/>
      <c r="M64" s="47"/>
      <c r="N64" s="47"/>
      <c r="O64" s="48"/>
      <c r="P64" s="71"/>
    </row>
    <row r="65" spans="7:16" x14ac:dyDescent="0.25">
      <c r="G65" s="64"/>
      <c r="H65" s="72"/>
      <c r="I65" s="51"/>
      <c r="J65" s="51"/>
      <c r="K65" s="51"/>
      <c r="L65" s="51"/>
      <c r="M65" s="51"/>
      <c r="N65" s="51"/>
      <c r="O65" s="52"/>
      <c r="P65" s="9"/>
    </row>
    <row r="66" spans="7:16" x14ac:dyDescent="0.25">
      <c r="H66" s="93" t="s">
        <v>75</v>
      </c>
      <c r="I66" s="55"/>
      <c r="J66" s="55"/>
      <c r="K66" s="55"/>
      <c r="L66" s="55"/>
      <c r="M66" s="55"/>
      <c r="N66" s="55"/>
      <c r="O66" s="56"/>
      <c r="P66" s="94"/>
    </row>
    <row r="67" spans="7:16" ht="30" x14ac:dyDescent="0.25">
      <c r="H67" s="72" t="s">
        <v>65</v>
      </c>
      <c r="I67" s="51"/>
      <c r="J67" s="51"/>
      <c r="K67" s="51"/>
      <c r="L67" s="51"/>
      <c r="M67" s="51"/>
      <c r="N67" s="51"/>
      <c r="O67" s="52"/>
      <c r="P67" s="9"/>
    </row>
    <row r="68" spans="7:16" x14ac:dyDescent="0.25">
      <c r="H68" s="65" t="s">
        <v>76</v>
      </c>
      <c r="I68" s="47"/>
      <c r="J68" s="47"/>
      <c r="K68" s="47"/>
      <c r="L68" s="47"/>
      <c r="M68" s="47"/>
      <c r="N68" s="47"/>
      <c r="O68" s="48"/>
      <c r="P68" s="71"/>
    </row>
    <row r="69" spans="7:16" ht="15.75" thickBot="1" x14ac:dyDescent="0.3">
      <c r="H69" s="79" t="s">
        <v>66</v>
      </c>
      <c r="I69" s="80"/>
      <c r="J69" s="80"/>
      <c r="K69" s="80"/>
      <c r="L69" s="80"/>
      <c r="M69" s="80"/>
      <c r="N69" s="80"/>
      <c r="O69" s="81"/>
      <c r="P69" s="12"/>
    </row>
  </sheetData>
  <mergeCells count="7">
    <mergeCell ref="H40:O40"/>
    <mergeCell ref="H43:O43"/>
    <mergeCell ref="H6:P6"/>
    <mergeCell ref="H35:O35"/>
    <mergeCell ref="H39:O39"/>
    <mergeCell ref="H36:O36"/>
    <mergeCell ref="H37:O37"/>
  </mergeCells>
  <phoneticPr fontId="21" type="noConversion"/>
  <printOptions horizontalCentered="1"/>
  <pageMargins left="0.31496062992125984" right="0.23622047244094491" top="0.39370078740157483" bottom="0.74803149606299213" header="0.31496062992125984" footer="0.31496062992125984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C5:N31"/>
  <sheetViews>
    <sheetView showGridLines="0" topLeftCell="A4" zoomScale="70" zoomScaleNormal="70" zoomScaleSheetLayoutView="70" workbookViewId="0">
      <selection activeCell="I19" sqref="I19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57" t="s">
        <v>172</v>
      </c>
      <c r="E8" s="207" t="s">
        <v>192</v>
      </c>
      <c r="F8" s="273" t="s">
        <v>167</v>
      </c>
      <c r="G8" s="274"/>
      <c r="H8" s="274"/>
      <c r="I8" s="274"/>
      <c r="J8" s="274"/>
      <c r="K8" s="275"/>
      <c r="N8" s="112"/>
    </row>
    <row r="9" spans="3:14" ht="31.5" x14ac:dyDescent="0.25">
      <c r="D9" s="276" t="s">
        <v>158</v>
      </c>
      <c r="E9" s="277"/>
      <c r="F9" s="285" t="s">
        <v>181</v>
      </c>
      <c r="G9" s="285"/>
      <c r="H9" s="285"/>
      <c r="I9" s="286"/>
      <c r="J9" s="280" t="s">
        <v>173</v>
      </c>
      <c r="K9" s="281"/>
      <c r="N9" s="112"/>
    </row>
    <row r="10" spans="3:14" ht="45" customHeight="1" x14ac:dyDescent="0.25">
      <c r="D10" s="282" t="s">
        <v>127</v>
      </c>
      <c r="E10" s="283"/>
      <c r="F10" s="284" t="s">
        <v>182</v>
      </c>
      <c r="G10" s="284"/>
      <c r="H10" s="284"/>
      <c r="I10" s="284"/>
      <c r="J10" s="159" t="s">
        <v>161</v>
      </c>
      <c r="K10" s="202"/>
      <c r="N10" s="112"/>
    </row>
    <row r="11" spans="3:14" ht="42" customHeight="1" x14ac:dyDescent="0.25">
      <c r="D11" s="266" t="s">
        <v>178</v>
      </c>
      <c r="E11" s="267"/>
      <c r="F11" s="287" t="s">
        <v>198</v>
      </c>
      <c r="G11" s="287"/>
      <c r="H11" s="287"/>
      <c r="I11" s="287"/>
      <c r="J11" s="159" t="s">
        <v>162</v>
      </c>
      <c r="K11" s="203"/>
      <c r="N11" s="112"/>
    </row>
    <row r="12" spans="3:14" customFormat="1" ht="51" customHeight="1" x14ac:dyDescent="0.25">
      <c r="D12" s="266" t="s">
        <v>168</v>
      </c>
      <c r="E12" s="267"/>
      <c r="F12" s="288" t="s">
        <v>293</v>
      </c>
      <c r="G12" s="288"/>
      <c r="H12" s="288"/>
      <c r="I12" s="288"/>
      <c r="J12" s="159" t="s">
        <v>163</v>
      </c>
      <c r="K12" s="204"/>
    </row>
    <row r="13" spans="3:14" customFormat="1" ht="39.950000000000003" customHeight="1" x14ac:dyDescent="0.35">
      <c r="D13" s="270" t="s">
        <v>169</v>
      </c>
      <c r="E13" s="271"/>
      <c r="F13" s="287"/>
      <c r="G13" s="287"/>
      <c r="H13" s="287"/>
      <c r="I13" s="287"/>
      <c r="J13" s="169" t="s">
        <v>174</v>
      </c>
      <c r="K13" s="201" t="e">
        <f>AVERAGE(K10:K12)</f>
        <v>#DIV/0!</v>
      </c>
    </row>
    <row r="14" spans="3:14" customFormat="1" ht="59.25" customHeight="1" thickBot="1" x14ac:dyDescent="0.3">
      <c r="D14" s="255" t="s">
        <v>165</v>
      </c>
      <c r="E14" s="256"/>
      <c r="F14" s="289" t="s">
        <v>231</v>
      </c>
      <c r="G14" s="289"/>
      <c r="H14" s="208" t="s">
        <v>179</v>
      </c>
      <c r="I14" s="218"/>
      <c r="J14" s="213" t="s">
        <v>175</v>
      </c>
      <c r="K14" s="214">
        <v>1</v>
      </c>
    </row>
    <row r="15" spans="3:14" ht="76.5" customHeight="1" x14ac:dyDescent="0.25">
      <c r="D15" s="258" t="s">
        <v>128</v>
      </c>
      <c r="E15" s="261" t="s">
        <v>142</v>
      </c>
      <c r="F15" s="261"/>
      <c r="G15" s="220" t="s">
        <v>170</v>
      </c>
      <c r="H15" s="220" t="s">
        <v>143</v>
      </c>
      <c r="I15" s="220" t="s">
        <v>153</v>
      </c>
      <c r="J15" s="220" t="s">
        <v>144</v>
      </c>
      <c r="K15" s="220" t="s">
        <v>145</v>
      </c>
    </row>
    <row r="16" spans="3:14" ht="100.9" customHeight="1" x14ac:dyDescent="0.25">
      <c r="D16" s="259"/>
      <c r="E16" s="126" t="s">
        <v>130</v>
      </c>
      <c r="F16" s="142" t="s">
        <v>232</v>
      </c>
      <c r="G16" s="138" t="s">
        <v>200</v>
      </c>
      <c r="H16" s="138" t="s">
        <v>229</v>
      </c>
      <c r="I16" s="140" t="s">
        <v>225</v>
      </c>
      <c r="J16" s="139">
        <v>44377</v>
      </c>
      <c r="K16" s="130">
        <v>70</v>
      </c>
    </row>
    <row r="17" spans="4:11" ht="77.45" customHeight="1" x14ac:dyDescent="0.25">
      <c r="D17" s="259"/>
      <c r="E17" s="126" t="s">
        <v>131</v>
      </c>
      <c r="F17" s="142" t="s">
        <v>233</v>
      </c>
      <c r="G17" s="138" t="s">
        <v>200</v>
      </c>
      <c r="H17" s="138" t="s">
        <v>292</v>
      </c>
      <c r="I17" s="140" t="s">
        <v>235</v>
      </c>
      <c r="J17" s="139">
        <v>44561</v>
      </c>
      <c r="K17" s="130">
        <v>20</v>
      </c>
    </row>
    <row r="18" spans="4:11" ht="73.5" customHeight="1" x14ac:dyDescent="0.25">
      <c r="D18" s="259"/>
      <c r="E18" s="126" t="s">
        <v>132</v>
      </c>
      <c r="F18" s="141" t="s">
        <v>234</v>
      </c>
      <c r="G18" s="138" t="s">
        <v>200</v>
      </c>
      <c r="H18" s="138" t="s">
        <v>236</v>
      </c>
      <c r="I18" s="140" t="s">
        <v>237</v>
      </c>
      <c r="J18" s="139">
        <v>44561</v>
      </c>
      <c r="K18" s="130">
        <v>10</v>
      </c>
    </row>
    <row r="19" spans="4:11" ht="35.25" customHeight="1" x14ac:dyDescent="0.25">
      <c r="D19" s="259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59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60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58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59"/>
      <c r="E24" s="126" t="s">
        <v>130</v>
      </c>
      <c r="F24" s="99"/>
      <c r="G24" s="101"/>
      <c r="H24" s="100"/>
      <c r="I24" s="132">
        <v>0.5</v>
      </c>
      <c r="J24" s="129"/>
      <c r="K24" s="131"/>
    </row>
    <row r="25" spans="4:11" ht="33.75" customHeight="1" x14ac:dyDescent="0.25">
      <c r="D25" s="259"/>
      <c r="E25" s="126" t="s">
        <v>131</v>
      </c>
      <c r="F25" s="99"/>
      <c r="G25" s="101"/>
      <c r="H25" s="100"/>
      <c r="I25" s="132">
        <v>1</v>
      </c>
      <c r="J25" s="129"/>
      <c r="K25" s="131"/>
    </row>
    <row r="26" spans="4:11" ht="33.75" customHeight="1" x14ac:dyDescent="0.25">
      <c r="D26" s="259"/>
      <c r="E26" s="126" t="s">
        <v>132</v>
      </c>
      <c r="F26" s="99"/>
      <c r="G26" s="101"/>
      <c r="H26" s="100"/>
      <c r="I26" s="132">
        <v>0.2</v>
      </c>
      <c r="J26" s="129"/>
      <c r="K26" s="131"/>
    </row>
    <row r="27" spans="4:11" ht="49.5" customHeight="1" x14ac:dyDescent="0.25">
      <c r="D27" s="259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5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62"/>
      <c r="E29" s="145"/>
      <c r="F29" s="146"/>
      <c r="G29" s="146"/>
      <c r="H29" s="146"/>
      <c r="I29" s="148" t="s">
        <v>157</v>
      </c>
      <c r="J29" s="155"/>
      <c r="K29" s="156">
        <f>SUM(K24:K28)</f>
        <v>0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177</v>
      </c>
      <c r="F31" s="263"/>
      <c r="G31" s="264"/>
      <c r="H31" s="265"/>
      <c r="I31" s="254" t="s">
        <v>155</v>
      </c>
      <c r="J31" s="254"/>
      <c r="K31" s="158">
        <f>K29/100*K14</f>
        <v>0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31:J31"/>
    <mergeCell ref="D14:E14"/>
    <mergeCell ref="F14:G14"/>
    <mergeCell ref="D15:D21"/>
    <mergeCell ref="E15:F15"/>
    <mergeCell ref="D23:D29"/>
    <mergeCell ref="F31:H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C5:N31"/>
  <sheetViews>
    <sheetView showGridLines="0" topLeftCell="A8" zoomScale="70" zoomScaleNormal="70" zoomScaleSheetLayoutView="70" workbookViewId="0">
      <selection activeCell="I19" sqref="I19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57" t="s">
        <v>172</v>
      </c>
      <c r="E8" s="207" t="s">
        <v>192</v>
      </c>
      <c r="F8" s="273" t="s">
        <v>167</v>
      </c>
      <c r="G8" s="274"/>
      <c r="H8" s="274"/>
      <c r="I8" s="274"/>
      <c r="J8" s="274"/>
      <c r="K8" s="275"/>
      <c r="N8" s="112"/>
    </row>
    <row r="9" spans="3:14" ht="31.5" x14ac:dyDescent="0.25">
      <c r="D9" s="276" t="s">
        <v>158</v>
      </c>
      <c r="E9" s="277"/>
      <c r="F9" s="285" t="s">
        <v>181</v>
      </c>
      <c r="G9" s="285"/>
      <c r="H9" s="285"/>
      <c r="I9" s="286"/>
      <c r="J9" s="280" t="s">
        <v>173</v>
      </c>
      <c r="K9" s="281"/>
      <c r="N9" s="112"/>
    </row>
    <row r="10" spans="3:14" ht="45" customHeight="1" x14ac:dyDescent="0.25">
      <c r="D10" s="282" t="s">
        <v>127</v>
      </c>
      <c r="E10" s="283"/>
      <c r="F10" s="284" t="s">
        <v>182</v>
      </c>
      <c r="G10" s="284"/>
      <c r="H10" s="284"/>
      <c r="I10" s="284"/>
      <c r="J10" s="159" t="s">
        <v>161</v>
      </c>
      <c r="K10" s="202"/>
      <c r="N10" s="112"/>
    </row>
    <row r="11" spans="3:14" ht="42" customHeight="1" x14ac:dyDescent="0.25">
      <c r="D11" s="266" t="s">
        <v>178</v>
      </c>
      <c r="E11" s="267"/>
      <c r="F11" s="287" t="s">
        <v>198</v>
      </c>
      <c r="G11" s="287"/>
      <c r="H11" s="287"/>
      <c r="I11" s="287"/>
      <c r="J11" s="159" t="s">
        <v>162</v>
      </c>
      <c r="K11" s="203"/>
      <c r="N11" s="112"/>
    </row>
    <row r="12" spans="3:14" customFormat="1" ht="51" customHeight="1" x14ac:dyDescent="0.25">
      <c r="D12" s="266" t="s">
        <v>168</v>
      </c>
      <c r="E12" s="267"/>
      <c r="F12" s="288" t="s">
        <v>293</v>
      </c>
      <c r="G12" s="288"/>
      <c r="H12" s="288"/>
      <c r="I12" s="288"/>
      <c r="J12" s="159" t="s">
        <v>163</v>
      </c>
      <c r="K12" s="204"/>
    </row>
    <row r="13" spans="3:14" customFormat="1" ht="39.950000000000003" customHeight="1" x14ac:dyDescent="0.35">
      <c r="D13" s="270" t="s">
        <v>169</v>
      </c>
      <c r="E13" s="271"/>
      <c r="F13" s="287"/>
      <c r="G13" s="287"/>
      <c r="H13" s="287"/>
      <c r="I13" s="287"/>
      <c r="J13" s="169" t="s">
        <v>174</v>
      </c>
      <c r="K13" s="201" t="e">
        <f>AVERAGE(K10:K12)</f>
        <v>#DIV/0!</v>
      </c>
    </row>
    <row r="14" spans="3:14" customFormat="1" ht="59.25" customHeight="1" thickBot="1" x14ac:dyDescent="0.3">
      <c r="D14" s="255" t="s">
        <v>165</v>
      </c>
      <c r="E14" s="256"/>
      <c r="F14" s="289" t="s">
        <v>238</v>
      </c>
      <c r="G14" s="289"/>
      <c r="H14" s="208" t="s">
        <v>179</v>
      </c>
      <c r="I14" s="218"/>
      <c r="J14" s="213" t="s">
        <v>175</v>
      </c>
      <c r="K14" s="214">
        <v>1</v>
      </c>
    </row>
    <row r="15" spans="3:14" ht="76.5" customHeight="1" x14ac:dyDescent="0.25">
      <c r="D15" s="258" t="s">
        <v>128</v>
      </c>
      <c r="E15" s="261" t="s">
        <v>142</v>
      </c>
      <c r="F15" s="261"/>
      <c r="G15" s="220" t="s">
        <v>170</v>
      </c>
      <c r="H15" s="220" t="s">
        <v>143</v>
      </c>
      <c r="I15" s="220" t="s">
        <v>153</v>
      </c>
      <c r="J15" s="220" t="s">
        <v>144</v>
      </c>
      <c r="K15" s="220" t="s">
        <v>145</v>
      </c>
    </row>
    <row r="16" spans="3:14" ht="100.9" customHeight="1" x14ac:dyDescent="0.25">
      <c r="D16" s="259"/>
      <c r="E16" s="126" t="s">
        <v>130</v>
      </c>
      <c r="F16" s="142" t="s">
        <v>241</v>
      </c>
      <c r="G16" s="138" t="s">
        <v>200</v>
      </c>
      <c r="H16" s="138" t="s">
        <v>242</v>
      </c>
      <c r="I16" s="140" t="s">
        <v>244</v>
      </c>
      <c r="J16" s="139">
        <v>44377</v>
      </c>
      <c r="K16" s="130">
        <v>70</v>
      </c>
    </row>
    <row r="17" spans="4:11" ht="77.45" customHeight="1" x14ac:dyDescent="0.25">
      <c r="D17" s="259"/>
      <c r="E17" s="126" t="s">
        <v>131</v>
      </c>
      <c r="F17" s="142" t="s">
        <v>239</v>
      </c>
      <c r="G17" s="138" t="s">
        <v>200</v>
      </c>
      <c r="H17" s="138" t="s">
        <v>243</v>
      </c>
      <c r="I17" s="140" t="s">
        <v>240</v>
      </c>
      <c r="J17" s="139">
        <v>44500</v>
      </c>
      <c r="K17" s="130">
        <v>30</v>
      </c>
    </row>
    <row r="18" spans="4:11" ht="73.5" customHeight="1" x14ac:dyDescent="0.25">
      <c r="D18" s="259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259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59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60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58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59"/>
      <c r="E24" s="126" t="s">
        <v>130</v>
      </c>
      <c r="F24" s="99"/>
      <c r="G24" s="101"/>
      <c r="H24" s="100"/>
      <c r="I24" s="132">
        <v>0.5</v>
      </c>
      <c r="J24" s="129"/>
      <c r="K24" s="131">
        <f>IF(AND(I24&gt;0,K16&gt;0),(I24*K16),0)</f>
        <v>35</v>
      </c>
    </row>
    <row r="25" spans="4:11" ht="33.75" customHeight="1" x14ac:dyDescent="0.25">
      <c r="D25" s="259"/>
      <c r="E25" s="126" t="s">
        <v>131</v>
      </c>
      <c r="F25" s="99"/>
      <c r="G25" s="101"/>
      <c r="H25" s="100"/>
      <c r="I25" s="132">
        <v>1</v>
      </c>
      <c r="J25" s="129"/>
      <c r="K25" s="131">
        <f>IF(AND(I25&gt;0,K17&gt;0),(I25*K17),0)</f>
        <v>30</v>
      </c>
    </row>
    <row r="26" spans="4:11" ht="33.75" customHeight="1" x14ac:dyDescent="0.25">
      <c r="D26" s="259"/>
      <c r="E26" s="126" t="s">
        <v>132</v>
      </c>
      <c r="F26" s="99"/>
      <c r="G26" s="101"/>
      <c r="H26" s="100"/>
      <c r="I26" s="132">
        <v>0.2</v>
      </c>
      <c r="J26" s="129"/>
      <c r="K26" s="131">
        <f>IF(AND(I26&gt;0,K18&gt;0),(I26*K18),0)</f>
        <v>0</v>
      </c>
    </row>
    <row r="27" spans="4:11" ht="49.5" customHeight="1" x14ac:dyDescent="0.25">
      <c r="D27" s="259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5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62"/>
      <c r="E29" s="145"/>
      <c r="F29" s="146"/>
      <c r="G29" s="146"/>
      <c r="H29" s="146"/>
      <c r="I29" s="148" t="s">
        <v>157</v>
      </c>
      <c r="J29" s="155"/>
      <c r="K29" s="156">
        <f>SUM(K24:K28)</f>
        <v>65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177</v>
      </c>
      <c r="F31" s="263"/>
      <c r="G31" s="264"/>
      <c r="H31" s="265"/>
      <c r="I31" s="254" t="s">
        <v>155</v>
      </c>
      <c r="J31" s="254"/>
      <c r="K31" s="158">
        <f>K29/100*K14</f>
        <v>0.65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31:J31"/>
    <mergeCell ref="D14:E14"/>
    <mergeCell ref="F14:G14"/>
    <mergeCell ref="D15:D21"/>
    <mergeCell ref="E15:F15"/>
    <mergeCell ref="D23:D29"/>
    <mergeCell ref="F31:H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C5:N31"/>
  <sheetViews>
    <sheetView showGridLines="0" topLeftCell="A7" zoomScale="70" zoomScaleNormal="70" zoomScaleSheetLayoutView="70" workbookViewId="0">
      <selection activeCell="I19" sqref="I19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57" t="s">
        <v>172</v>
      </c>
      <c r="E8" s="207" t="s">
        <v>192</v>
      </c>
      <c r="F8" s="273" t="s">
        <v>167</v>
      </c>
      <c r="G8" s="274"/>
      <c r="H8" s="274"/>
      <c r="I8" s="274"/>
      <c r="J8" s="274"/>
      <c r="K8" s="275"/>
      <c r="N8" s="112"/>
    </row>
    <row r="9" spans="3:14" ht="31.5" x14ac:dyDescent="0.25">
      <c r="D9" s="276" t="s">
        <v>158</v>
      </c>
      <c r="E9" s="277"/>
      <c r="F9" s="285" t="s">
        <v>181</v>
      </c>
      <c r="G9" s="285"/>
      <c r="H9" s="285"/>
      <c r="I9" s="286"/>
      <c r="J9" s="280" t="s">
        <v>173</v>
      </c>
      <c r="K9" s="281"/>
      <c r="N9" s="112"/>
    </row>
    <row r="10" spans="3:14" ht="45" customHeight="1" x14ac:dyDescent="0.25">
      <c r="D10" s="282" t="s">
        <v>127</v>
      </c>
      <c r="E10" s="283"/>
      <c r="F10" s="284" t="s">
        <v>182</v>
      </c>
      <c r="G10" s="284"/>
      <c r="H10" s="284"/>
      <c r="I10" s="284"/>
      <c r="J10" s="159" t="s">
        <v>161</v>
      </c>
      <c r="K10" s="202"/>
      <c r="N10" s="112"/>
    </row>
    <row r="11" spans="3:14" ht="42" customHeight="1" x14ac:dyDescent="0.25">
      <c r="D11" s="266" t="s">
        <v>178</v>
      </c>
      <c r="E11" s="267"/>
      <c r="F11" s="287" t="s">
        <v>198</v>
      </c>
      <c r="G11" s="287"/>
      <c r="H11" s="287"/>
      <c r="I11" s="287"/>
      <c r="J11" s="159" t="s">
        <v>162</v>
      </c>
      <c r="K11" s="203"/>
      <c r="N11" s="112"/>
    </row>
    <row r="12" spans="3:14" customFormat="1" ht="51" customHeight="1" x14ac:dyDescent="0.25">
      <c r="D12" s="266" t="s">
        <v>168</v>
      </c>
      <c r="E12" s="267"/>
      <c r="F12" s="288" t="s">
        <v>230</v>
      </c>
      <c r="G12" s="288"/>
      <c r="H12" s="288"/>
      <c r="I12" s="288"/>
      <c r="J12" s="159" t="s">
        <v>163</v>
      </c>
      <c r="K12" s="204"/>
    </row>
    <row r="13" spans="3:14" customFormat="1" ht="39.950000000000003" customHeight="1" x14ac:dyDescent="0.35">
      <c r="D13" s="270" t="s">
        <v>169</v>
      </c>
      <c r="E13" s="271"/>
      <c r="F13" s="287"/>
      <c r="G13" s="287"/>
      <c r="H13" s="287"/>
      <c r="I13" s="287"/>
      <c r="J13" s="169" t="s">
        <v>174</v>
      </c>
      <c r="K13" s="201" t="e">
        <f>AVERAGE(K10:K12)</f>
        <v>#DIV/0!</v>
      </c>
    </row>
    <row r="14" spans="3:14" customFormat="1" ht="59.25" customHeight="1" thickBot="1" x14ac:dyDescent="0.3">
      <c r="D14" s="255" t="s">
        <v>165</v>
      </c>
      <c r="E14" s="256"/>
      <c r="F14" s="289" t="s">
        <v>245</v>
      </c>
      <c r="G14" s="289"/>
      <c r="H14" s="208" t="s">
        <v>179</v>
      </c>
      <c r="I14" s="218"/>
      <c r="J14" s="213" t="s">
        <v>175</v>
      </c>
      <c r="K14" s="214">
        <v>1</v>
      </c>
    </row>
    <row r="15" spans="3:14" ht="76.5" customHeight="1" x14ac:dyDescent="0.25">
      <c r="D15" s="258" t="s">
        <v>128</v>
      </c>
      <c r="E15" s="261" t="s">
        <v>142</v>
      </c>
      <c r="F15" s="261"/>
      <c r="G15" s="220" t="s">
        <v>170</v>
      </c>
      <c r="H15" s="220" t="s">
        <v>143</v>
      </c>
      <c r="I15" s="220" t="s">
        <v>153</v>
      </c>
      <c r="J15" s="220" t="s">
        <v>144</v>
      </c>
      <c r="K15" s="220" t="s">
        <v>145</v>
      </c>
    </row>
    <row r="16" spans="3:14" ht="110.25" customHeight="1" x14ac:dyDescent="0.25">
      <c r="D16" s="259"/>
      <c r="E16" s="126" t="s">
        <v>130</v>
      </c>
      <c r="F16" s="142" t="s">
        <v>246</v>
      </c>
      <c r="G16" s="138" t="s">
        <v>200</v>
      </c>
      <c r="H16" s="138" t="s">
        <v>247</v>
      </c>
      <c r="I16" s="140" t="s">
        <v>306</v>
      </c>
      <c r="J16" s="139">
        <v>44469</v>
      </c>
      <c r="K16" s="130">
        <v>80</v>
      </c>
    </row>
    <row r="17" spans="4:11" ht="77.45" customHeight="1" x14ac:dyDescent="0.25">
      <c r="D17" s="259"/>
      <c r="E17" s="126" t="s">
        <v>131</v>
      </c>
      <c r="F17" s="142" t="s">
        <v>307</v>
      </c>
      <c r="G17" s="138" t="s">
        <v>200</v>
      </c>
      <c r="H17" s="138" t="s">
        <v>248</v>
      </c>
      <c r="I17" s="140" t="s">
        <v>249</v>
      </c>
      <c r="J17" s="139">
        <v>44469</v>
      </c>
      <c r="K17" s="130">
        <v>10</v>
      </c>
    </row>
    <row r="18" spans="4:11" ht="73.5" customHeight="1" x14ac:dyDescent="0.25">
      <c r="D18" s="259"/>
      <c r="E18" s="126" t="s">
        <v>132</v>
      </c>
      <c r="F18" s="142" t="s">
        <v>252</v>
      </c>
      <c r="G18" s="138" t="s">
        <v>200</v>
      </c>
      <c r="H18" s="138" t="s">
        <v>250</v>
      </c>
      <c r="I18" s="140" t="s">
        <v>251</v>
      </c>
      <c r="J18" s="139">
        <v>44561</v>
      </c>
      <c r="K18" s="130">
        <v>10</v>
      </c>
    </row>
    <row r="19" spans="4:11" ht="35.25" customHeight="1" x14ac:dyDescent="0.25">
      <c r="D19" s="259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59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60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58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59"/>
      <c r="E24" s="126" t="s">
        <v>130</v>
      </c>
      <c r="F24" s="99"/>
      <c r="G24" s="101"/>
      <c r="H24" s="100"/>
      <c r="I24" s="132">
        <v>0.5</v>
      </c>
      <c r="J24" s="129"/>
      <c r="K24" s="131">
        <f>IF(AND(I24&gt;0,K16&gt;0),(I24*K16),0)</f>
        <v>40</v>
      </c>
    </row>
    <row r="25" spans="4:11" ht="33.75" customHeight="1" x14ac:dyDescent="0.25">
      <c r="D25" s="259"/>
      <c r="E25" s="126" t="s">
        <v>131</v>
      </c>
      <c r="F25" s="99"/>
      <c r="G25" s="101"/>
      <c r="H25" s="100"/>
      <c r="I25" s="132">
        <v>1</v>
      </c>
      <c r="J25" s="129"/>
      <c r="K25" s="131">
        <f>IF(AND(I25&gt;0,K17&gt;0),(I25*K17),0)</f>
        <v>10</v>
      </c>
    </row>
    <row r="26" spans="4:11" ht="33.75" customHeight="1" x14ac:dyDescent="0.25">
      <c r="D26" s="259"/>
      <c r="E26" s="126" t="s">
        <v>132</v>
      </c>
      <c r="F26" s="99"/>
      <c r="G26" s="101"/>
      <c r="H26" s="100"/>
      <c r="I26" s="132">
        <v>0.2</v>
      </c>
      <c r="J26" s="129"/>
      <c r="K26" s="131">
        <f>IF(AND(I26&gt;0,K18&gt;0),(I26*K18),0)</f>
        <v>2</v>
      </c>
    </row>
    <row r="27" spans="4:11" ht="49.5" customHeight="1" x14ac:dyDescent="0.25">
      <c r="D27" s="259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5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62"/>
      <c r="E29" s="145"/>
      <c r="F29" s="146"/>
      <c r="G29" s="146"/>
      <c r="H29" s="146"/>
      <c r="I29" s="148" t="s">
        <v>157</v>
      </c>
      <c r="J29" s="155"/>
      <c r="K29" s="156">
        <f>SUM(K24:K28)</f>
        <v>52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177</v>
      </c>
      <c r="F31" s="263"/>
      <c r="G31" s="264"/>
      <c r="H31" s="265"/>
      <c r="I31" s="254" t="s">
        <v>155</v>
      </c>
      <c r="J31" s="254"/>
      <c r="K31" s="158">
        <f>K29/100*K14</f>
        <v>0.52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31:J31"/>
    <mergeCell ref="D14:E14"/>
    <mergeCell ref="F14:G14"/>
    <mergeCell ref="D15:D21"/>
    <mergeCell ref="E15:F15"/>
    <mergeCell ref="D23:D29"/>
    <mergeCell ref="F31:H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pageSetUpPr fitToPage="1"/>
  </sheetPr>
  <dimension ref="C5:N31"/>
  <sheetViews>
    <sheetView showGridLines="0" topLeftCell="A11" zoomScale="70" zoomScaleNormal="70" zoomScaleSheetLayoutView="70" workbookViewId="0">
      <selection activeCell="H25" sqref="H25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57" t="s">
        <v>172</v>
      </c>
      <c r="E8" s="207" t="s">
        <v>192</v>
      </c>
      <c r="F8" s="273" t="s">
        <v>167</v>
      </c>
      <c r="G8" s="274"/>
      <c r="H8" s="274"/>
      <c r="I8" s="274"/>
      <c r="J8" s="274"/>
      <c r="K8" s="275"/>
      <c r="N8" s="112"/>
    </row>
    <row r="9" spans="3:14" ht="31.5" x14ac:dyDescent="0.25">
      <c r="D9" s="276" t="s">
        <v>158</v>
      </c>
      <c r="E9" s="277"/>
      <c r="F9" s="285" t="s">
        <v>181</v>
      </c>
      <c r="G9" s="285"/>
      <c r="H9" s="285"/>
      <c r="I9" s="286"/>
      <c r="J9" s="280" t="s">
        <v>173</v>
      </c>
      <c r="K9" s="281"/>
      <c r="N9" s="112"/>
    </row>
    <row r="10" spans="3:14" ht="45" customHeight="1" x14ac:dyDescent="0.25">
      <c r="D10" s="282" t="s">
        <v>127</v>
      </c>
      <c r="E10" s="283"/>
      <c r="F10" s="284" t="s">
        <v>182</v>
      </c>
      <c r="G10" s="284"/>
      <c r="H10" s="284"/>
      <c r="I10" s="284"/>
      <c r="J10" s="159" t="s">
        <v>161</v>
      </c>
      <c r="K10" s="202"/>
      <c r="N10" s="112"/>
    </row>
    <row r="11" spans="3:14" ht="42" customHeight="1" x14ac:dyDescent="0.25">
      <c r="D11" s="266" t="s">
        <v>178</v>
      </c>
      <c r="E11" s="267"/>
      <c r="F11" s="287" t="s">
        <v>198</v>
      </c>
      <c r="G11" s="287"/>
      <c r="H11" s="287"/>
      <c r="I11" s="287"/>
      <c r="J11" s="159" t="s">
        <v>162</v>
      </c>
      <c r="K11" s="203"/>
      <c r="N11" s="112"/>
    </row>
    <row r="12" spans="3:14" customFormat="1" ht="51" customHeight="1" x14ac:dyDescent="0.25">
      <c r="D12" s="266" t="s">
        <v>168</v>
      </c>
      <c r="E12" s="267"/>
      <c r="F12" s="288" t="s">
        <v>230</v>
      </c>
      <c r="G12" s="288"/>
      <c r="H12" s="288"/>
      <c r="I12" s="288"/>
      <c r="J12" s="159" t="s">
        <v>163</v>
      </c>
      <c r="K12" s="204"/>
    </row>
    <row r="13" spans="3:14" customFormat="1" ht="39.950000000000003" customHeight="1" x14ac:dyDescent="0.35">
      <c r="D13" s="270" t="s">
        <v>169</v>
      </c>
      <c r="E13" s="271"/>
      <c r="F13" s="287"/>
      <c r="G13" s="287"/>
      <c r="H13" s="287"/>
      <c r="I13" s="287"/>
      <c r="J13" s="169" t="s">
        <v>174</v>
      </c>
      <c r="K13" s="201" t="e">
        <f>AVERAGE(K10:K12)</f>
        <v>#DIV/0!</v>
      </c>
    </row>
    <row r="14" spans="3:14" customFormat="1" ht="59.25" customHeight="1" thickBot="1" x14ac:dyDescent="0.3">
      <c r="D14" s="255" t="s">
        <v>165</v>
      </c>
      <c r="E14" s="256"/>
      <c r="F14" s="289" t="s">
        <v>253</v>
      </c>
      <c r="G14" s="289"/>
      <c r="H14" s="208" t="s">
        <v>179</v>
      </c>
      <c r="I14" s="218"/>
      <c r="J14" s="213" t="s">
        <v>175</v>
      </c>
      <c r="K14" s="214">
        <v>1</v>
      </c>
    </row>
    <row r="15" spans="3:14" ht="76.5" customHeight="1" x14ac:dyDescent="0.25">
      <c r="D15" s="258" t="s">
        <v>128</v>
      </c>
      <c r="E15" s="261" t="s">
        <v>142</v>
      </c>
      <c r="F15" s="261"/>
      <c r="G15" s="220" t="s">
        <v>170</v>
      </c>
      <c r="H15" s="220" t="s">
        <v>143</v>
      </c>
      <c r="I15" s="220" t="s">
        <v>153</v>
      </c>
      <c r="J15" s="220" t="s">
        <v>144</v>
      </c>
      <c r="K15" s="220" t="s">
        <v>145</v>
      </c>
    </row>
    <row r="16" spans="3:14" ht="110.25" customHeight="1" x14ac:dyDescent="0.25">
      <c r="D16" s="259"/>
      <c r="E16" s="126" t="s">
        <v>130</v>
      </c>
      <c r="F16" s="142" t="s">
        <v>314</v>
      </c>
      <c r="G16" s="138" t="s">
        <v>200</v>
      </c>
      <c r="H16" s="138" t="s">
        <v>255</v>
      </c>
      <c r="I16" s="140" t="s">
        <v>316</v>
      </c>
      <c r="J16" s="139">
        <v>44377</v>
      </c>
      <c r="K16" s="130">
        <v>80</v>
      </c>
    </row>
    <row r="17" spans="4:11" ht="77.45" customHeight="1" x14ac:dyDescent="0.25">
      <c r="D17" s="259"/>
      <c r="E17" s="126" t="s">
        <v>131</v>
      </c>
      <c r="F17" s="142" t="s">
        <v>254</v>
      </c>
      <c r="G17" s="138" t="s">
        <v>200</v>
      </c>
      <c r="H17" s="138" t="s">
        <v>256</v>
      </c>
      <c r="I17" s="140" t="s">
        <v>257</v>
      </c>
      <c r="J17" s="139">
        <v>44043</v>
      </c>
      <c r="K17" s="130">
        <v>20</v>
      </c>
    </row>
    <row r="18" spans="4:11" ht="73.5" customHeight="1" x14ac:dyDescent="0.25">
      <c r="D18" s="259"/>
      <c r="E18" s="126" t="s">
        <v>132</v>
      </c>
      <c r="F18" s="142"/>
      <c r="G18" s="138"/>
      <c r="H18" s="138"/>
      <c r="I18" s="140"/>
      <c r="J18" s="139"/>
      <c r="K18" s="130"/>
    </row>
    <row r="19" spans="4:11" ht="35.25" customHeight="1" x14ac:dyDescent="0.25">
      <c r="D19" s="259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59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60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58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59"/>
      <c r="E24" s="126" t="s">
        <v>130</v>
      </c>
      <c r="F24" s="99"/>
      <c r="G24" s="101"/>
      <c r="H24" s="100"/>
      <c r="I24" s="132">
        <v>0.5</v>
      </c>
      <c r="J24" s="129"/>
      <c r="K24" s="131">
        <f>IF(AND(I24&gt;0,K16&gt;0),(I24*K16),0)</f>
        <v>40</v>
      </c>
    </row>
    <row r="25" spans="4:11" ht="33.75" customHeight="1" x14ac:dyDescent="0.25">
      <c r="D25" s="259"/>
      <c r="E25" s="126" t="s">
        <v>131</v>
      </c>
      <c r="F25" s="99"/>
      <c r="G25" s="101"/>
      <c r="H25" s="100"/>
      <c r="I25" s="132">
        <v>1</v>
      </c>
      <c r="J25" s="129"/>
      <c r="K25" s="131">
        <f>IF(AND(I25&gt;0,K17&gt;0),(I25*K17),0)</f>
        <v>20</v>
      </c>
    </row>
    <row r="26" spans="4:11" ht="33.75" customHeight="1" x14ac:dyDescent="0.25">
      <c r="D26" s="259"/>
      <c r="E26" s="126" t="s">
        <v>132</v>
      </c>
      <c r="F26" s="99"/>
      <c r="G26" s="101"/>
      <c r="H26" s="100"/>
      <c r="I26" s="132">
        <v>0.2</v>
      </c>
      <c r="J26" s="129"/>
      <c r="K26" s="131">
        <f>IF(AND(I26&gt;0,K18&gt;0),(I26*K18),0)</f>
        <v>0</v>
      </c>
    </row>
    <row r="27" spans="4:11" ht="49.5" customHeight="1" x14ac:dyDescent="0.25">
      <c r="D27" s="259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5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62"/>
      <c r="E29" s="145"/>
      <c r="F29" s="146"/>
      <c r="G29" s="146"/>
      <c r="H29" s="146"/>
      <c r="I29" s="148" t="s">
        <v>157</v>
      </c>
      <c r="J29" s="155"/>
      <c r="K29" s="156">
        <f>SUM(K24:K28)</f>
        <v>60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177</v>
      </c>
      <c r="F31" s="263"/>
      <c r="G31" s="264"/>
      <c r="H31" s="265"/>
      <c r="I31" s="254" t="s">
        <v>155</v>
      </c>
      <c r="J31" s="254"/>
      <c r="K31" s="158">
        <f>K29/100*K14</f>
        <v>0.6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31:J31"/>
    <mergeCell ref="D14:E14"/>
    <mergeCell ref="F14:G14"/>
    <mergeCell ref="D15:D21"/>
    <mergeCell ref="E15:F15"/>
    <mergeCell ref="D23:D29"/>
    <mergeCell ref="F31:H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C5:N31"/>
  <sheetViews>
    <sheetView showGridLines="0" topLeftCell="A8" zoomScale="70" zoomScaleNormal="70" zoomScaleSheetLayoutView="70" workbookViewId="0">
      <selection activeCell="I18" sqref="I18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57" t="s">
        <v>172</v>
      </c>
      <c r="E8" s="207" t="s">
        <v>192</v>
      </c>
      <c r="F8" s="273" t="s">
        <v>167</v>
      </c>
      <c r="G8" s="274"/>
      <c r="H8" s="274"/>
      <c r="I8" s="274"/>
      <c r="J8" s="274"/>
      <c r="K8" s="275"/>
      <c r="N8" s="112"/>
    </row>
    <row r="9" spans="3:14" ht="31.5" x14ac:dyDescent="0.25">
      <c r="D9" s="276" t="s">
        <v>158</v>
      </c>
      <c r="E9" s="277"/>
      <c r="F9" s="285" t="s">
        <v>181</v>
      </c>
      <c r="G9" s="285"/>
      <c r="H9" s="285"/>
      <c r="I9" s="286"/>
      <c r="J9" s="280" t="s">
        <v>173</v>
      </c>
      <c r="K9" s="281"/>
      <c r="N9" s="112"/>
    </row>
    <row r="10" spans="3:14" ht="45" customHeight="1" x14ac:dyDescent="0.25">
      <c r="D10" s="282" t="s">
        <v>127</v>
      </c>
      <c r="E10" s="283"/>
      <c r="F10" s="284" t="s">
        <v>182</v>
      </c>
      <c r="G10" s="284"/>
      <c r="H10" s="284"/>
      <c r="I10" s="284"/>
      <c r="J10" s="159" t="s">
        <v>161</v>
      </c>
      <c r="K10" s="202"/>
      <c r="N10" s="112"/>
    </row>
    <row r="11" spans="3:14" ht="42" customHeight="1" x14ac:dyDescent="0.25">
      <c r="D11" s="266" t="s">
        <v>178</v>
      </c>
      <c r="E11" s="267"/>
      <c r="F11" s="287" t="s">
        <v>198</v>
      </c>
      <c r="G11" s="287"/>
      <c r="H11" s="287"/>
      <c r="I11" s="287"/>
      <c r="J11" s="159" t="s">
        <v>162</v>
      </c>
      <c r="K11" s="203"/>
      <c r="N11" s="112"/>
    </row>
    <row r="12" spans="3:14" customFormat="1" ht="51" customHeight="1" x14ac:dyDescent="0.25">
      <c r="D12" s="266" t="s">
        <v>168</v>
      </c>
      <c r="E12" s="267"/>
      <c r="F12" s="288" t="s">
        <v>230</v>
      </c>
      <c r="G12" s="288"/>
      <c r="H12" s="288"/>
      <c r="I12" s="288"/>
      <c r="J12" s="159" t="s">
        <v>163</v>
      </c>
      <c r="K12" s="204"/>
    </row>
    <row r="13" spans="3:14" customFormat="1" ht="39.950000000000003" customHeight="1" x14ac:dyDescent="0.35">
      <c r="D13" s="270" t="s">
        <v>169</v>
      </c>
      <c r="E13" s="271"/>
      <c r="F13" s="287"/>
      <c r="G13" s="287"/>
      <c r="H13" s="287"/>
      <c r="I13" s="287"/>
      <c r="J13" s="169" t="s">
        <v>174</v>
      </c>
      <c r="K13" s="201" t="e">
        <f>AVERAGE(K10:K12)</f>
        <v>#DIV/0!</v>
      </c>
    </row>
    <row r="14" spans="3:14" customFormat="1" ht="59.25" customHeight="1" thickBot="1" x14ac:dyDescent="0.3">
      <c r="D14" s="255" t="s">
        <v>165</v>
      </c>
      <c r="E14" s="256"/>
      <c r="F14" s="289" t="s">
        <v>258</v>
      </c>
      <c r="G14" s="289"/>
      <c r="H14" s="208" t="s">
        <v>179</v>
      </c>
      <c r="I14" s="218"/>
      <c r="J14" s="213" t="s">
        <v>175</v>
      </c>
      <c r="K14" s="214">
        <v>1</v>
      </c>
    </row>
    <row r="15" spans="3:14" ht="76.5" customHeight="1" x14ac:dyDescent="0.25">
      <c r="D15" s="258" t="s">
        <v>128</v>
      </c>
      <c r="E15" s="261" t="s">
        <v>142</v>
      </c>
      <c r="F15" s="261"/>
      <c r="G15" s="220" t="s">
        <v>170</v>
      </c>
      <c r="H15" s="220" t="s">
        <v>143</v>
      </c>
      <c r="I15" s="220" t="s">
        <v>153</v>
      </c>
      <c r="J15" s="220" t="s">
        <v>144</v>
      </c>
      <c r="K15" s="220" t="s">
        <v>145</v>
      </c>
    </row>
    <row r="16" spans="3:14" ht="110.25" customHeight="1" x14ac:dyDescent="0.25">
      <c r="D16" s="259"/>
      <c r="E16" s="126" t="s">
        <v>130</v>
      </c>
      <c r="F16" s="142" t="s">
        <v>259</v>
      </c>
      <c r="G16" s="138" t="s">
        <v>200</v>
      </c>
      <c r="H16" s="138" t="s">
        <v>338</v>
      </c>
      <c r="I16" s="140" t="s">
        <v>262</v>
      </c>
      <c r="J16" s="139">
        <v>44377</v>
      </c>
      <c r="K16" s="130">
        <v>70</v>
      </c>
    </row>
    <row r="17" spans="4:11" ht="77.45" customHeight="1" x14ac:dyDescent="0.25">
      <c r="D17" s="259"/>
      <c r="E17" s="126" t="s">
        <v>131</v>
      </c>
      <c r="F17" s="142" t="s">
        <v>261</v>
      </c>
      <c r="G17" s="138" t="s">
        <v>200</v>
      </c>
      <c r="H17" s="138" t="s">
        <v>263</v>
      </c>
      <c r="I17" s="140" t="s">
        <v>264</v>
      </c>
      <c r="J17" s="139">
        <v>44134</v>
      </c>
      <c r="K17" s="130">
        <v>20</v>
      </c>
    </row>
    <row r="18" spans="4:11" ht="112.5" x14ac:dyDescent="0.25">
      <c r="D18" s="259"/>
      <c r="E18" s="126" t="s">
        <v>132</v>
      </c>
      <c r="F18" s="142" t="s">
        <v>265</v>
      </c>
      <c r="G18" s="138" t="s">
        <v>200</v>
      </c>
      <c r="H18" s="138" t="s">
        <v>266</v>
      </c>
      <c r="I18" s="140" t="s">
        <v>267</v>
      </c>
      <c r="J18" s="139">
        <v>44196</v>
      </c>
      <c r="K18" s="130">
        <v>10</v>
      </c>
    </row>
    <row r="19" spans="4:11" ht="35.25" customHeight="1" x14ac:dyDescent="0.25">
      <c r="D19" s="259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59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60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58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59"/>
      <c r="E24" s="126" t="s">
        <v>130</v>
      </c>
      <c r="F24" s="99"/>
      <c r="G24" s="101"/>
      <c r="H24" s="100"/>
      <c r="I24" s="132">
        <v>0.5</v>
      </c>
      <c r="J24" s="129"/>
      <c r="K24" s="131">
        <f>IF(AND(I24&gt;0,K16&gt;0),(I24*K16),0)</f>
        <v>35</v>
      </c>
    </row>
    <row r="25" spans="4:11" ht="33.75" customHeight="1" x14ac:dyDescent="0.25">
      <c r="D25" s="259"/>
      <c r="E25" s="126" t="s">
        <v>131</v>
      </c>
      <c r="F25" s="99"/>
      <c r="G25" s="101"/>
      <c r="H25" s="100"/>
      <c r="I25" s="132">
        <v>1</v>
      </c>
      <c r="J25" s="129"/>
      <c r="K25" s="131">
        <f>IF(AND(I25&gt;0,K17&gt;0),(I25*K17),0)</f>
        <v>20</v>
      </c>
    </row>
    <row r="26" spans="4:11" ht="33.75" customHeight="1" x14ac:dyDescent="0.25">
      <c r="D26" s="259"/>
      <c r="E26" s="126" t="s">
        <v>132</v>
      </c>
      <c r="F26" s="99"/>
      <c r="G26" s="101"/>
      <c r="H26" s="100"/>
      <c r="I26" s="132">
        <v>0.2</v>
      </c>
      <c r="J26" s="129"/>
      <c r="K26" s="131">
        <f>IF(AND(I26&gt;0,K18&gt;0),(I26*K18),0)</f>
        <v>2</v>
      </c>
    </row>
    <row r="27" spans="4:11" ht="49.5" customHeight="1" x14ac:dyDescent="0.25">
      <c r="D27" s="259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5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62"/>
      <c r="E29" s="145"/>
      <c r="F29" s="146"/>
      <c r="G29" s="146"/>
      <c r="H29" s="146"/>
      <c r="I29" s="148" t="s">
        <v>157</v>
      </c>
      <c r="J29" s="155"/>
      <c r="K29" s="156">
        <f>SUM(K24:K28)</f>
        <v>57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177</v>
      </c>
      <c r="F31" s="263"/>
      <c r="G31" s="264"/>
      <c r="H31" s="265"/>
      <c r="I31" s="254" t="s">
        <v>155</v>
      </c>
      <c r="J31" s="254"/>
      <c r="K31" s="158">
        <f>K29/100*K14</f>
        <v>0.56999999999999995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31:J31"/>
    <mergeCell ref="D14:E14"/>
    <mergeCell ref="F14:G14"/>
    <mergeCell ref="D15:D21"/>
    <mergeCell ref="E15:F15"/>
    <mergeCell ref="D23:D29"/>
    <mergeCell ref="F31:H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66FF99"/>
    <pageSetUpPr fitToPage="1"/>
  </sheetPr>
  <dimension ref="C5:N31"/>
  <sheetViews>
    <sheetView showGridLines="0" topLeftCell="A8" zoomScale="70" zoomScaleNormal="70" workbookViewId="0">
      <selection activeCell="H13" sqref="H13:I13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300" t="s">
        <v>159</v>
      </c>
      <c r="E8" s="300"/>
      <c r="F8" s="300"/>
      <c r="G8" s="300"/>
      <c r="H8" s="300"/>
      <c r="I8" s="300"/>
      <c r="J8" s="170" t="s">
        <v>172</v>
      </c>
      <c r="K8" s="226"/>
      <c r="N8" s="112"/>
    </row>
    <row r="9" spans="3:14" ht="31.5" x14ac:dyDescent="0.25">
      <c r="D9" s="301" t="s">
        <v>158</v>
      </c>
      <c r="E9" s="302"/>
      <c r="F9" s="278" t="s">
        <v>339</v>
      </c>
      <c r="G9" s="278"/>
      <c r="H9" s="278"/>
      <c r="I9" s="279"/>
      <c r="J9" s="306" t="s">
        <v>173</v>
      </c>
      <c r="K9" s="307"/>
      <c r="N9" s="112"/>
    </row>
    <row r="10" spans="3:14" ht="28.5" customHeight="1" x14ac:dyDescent="0.25">
      <c r="D10" s="308" t="s">
        <v>127</v>
      </c>
      <c r="E10" s="309"/>
      <c r="F10" s="268" t="s">
        <v>340</v>
      </c>
      <c r="G10" s="268"/>
      <c r="H10" s="268"/>
      <c r="I10" s="268"/>
      <c r="J10" s="171" t="s">
        <v>162</v>
      </c>
      <c r="K10" s="227"/>
      <c r="N10" s="112"/>
    </row>
    <row r="11" spans="3:14" ht="43.5" customHeight="1" x14ac:dyDescent="0.3">
      <c r="D11" s="303" t="s">
        <v>160</v>
      </c>
      <c r="E11" s="304"/>
      <c r="F11" s="144" t="s">
        <v>346</v>
      </c>
      <c r="G11" s="175" t="s">
        <v>176</v>
      </c>
      <c r="H11" s="305"/>
      <c r="I11" s="305"/>
      <c r="J11" s="172" t="s">
        <v>163</v>
      </c>
      <c r="K11" s="228"/>
      <c r="N11" s="112"/>
    </row>
    <row r="12" spans="3:14" customFormat="1" ht="52.5" customHeight="1" x14ac:dyDescent="0.3">
      <c r="D12" s="303" t="s">
        <v>164</v>
      </c>
      <c r="E12" s="304"/>
      <c r="F12" s="144" t="s">
        <v>191</v>
      </c>
      <c r="G12" s="174" t="s">
        <v>176</v>
      </c>
      <c r="H12" s="305"/>
      <c r="I12" s="305"/>
      <c r="J12" s="171" t="s">
        <v>171</v>
      </c>
      <c r="K12" s="228"/>
    </row>
    <row r="13" spans="3:14" customFormat="1" ht="49.5" customHeight="1" x14ac:dyDescent="0.35">
      <c r="D13" s="176" t="s">
        <v>166</v>
      </c>
      <c r="E13" s="176"/>
      <c r="F13" s="144" t="s">
        <v>347</v>
      </c>
      <c r="G13" s="176" t="s">
        <v>176</v>
      </c>
      <c r="H13" s="305"/>
      <c r="I13" s="305"/>
      <c r="J13" s="173" t="s">
        <v>5</v>
      </c>
      <c r="K13" s="229"/>
    </row>
    <row r="14" spans="3:14" customFormat="1" ht="110.25" customHeight="1" thickBot="1" x14ac:dyDescent="0.3">
      <c r="D14" s="310" t="s">
        <v>165</v>
      </c>
      <c r="E14" s="310"/>
      <c r="F14" s="311" t="s">
        <v>357</v>
      </c>
      <c r="G14" s="312"/>
      <c r="H14" s="312"/>
      <c r="I14" s="313"/>
      <c r="J14" s="210" t="s">
        <v>180</v>
      </c>
      <c r="K14" s="230"/>
    </row>
    <row r="15" spans="3:14" ht="76.5" customHeight="1" x14ac:dyDescent="0.25">
      <c r="D15" s="290" t="s">
        <v>128</v>
      </c>
      <c r="E15" s="293" t="s">
        <v>142</v>
      </c>
      <c r="F15" s="294"/>
      <c r="G15" s="177" t="s">
        <v>146</v>
      </c>
      <c r="H15" s="178" t="s">
        <v>143</v>
      </c>
      <c r="I15" s="178" t="s">
        <v>153</v>
      </c>
      <c r="J15" s="178" t="s">
        <v>144</v>
      </c>
      <c r="K15" s="179" t="s">
        <v>145</v>
      </c>
    </row>
    <row r="16" spans="3:14" ht="60.75" customHeight="1" x14ac:dyDescent="0.25">
      <c r="D16" s="291"/>
      <c r="E16" s="224" t="s">
        <v>130</v>
      </c>
      <c r="F16" s="138" t="s">
        <v>348</v>
      </c>
      <c r="G16" s="138" t="s">
        <v>349</v>
      </c>
      <c r="H16" s="138" t="s">
        <v>327</v>
      </c>
      <c r="I16" s="140" t="s">
        <v>350</v>
      </c>
      <c r="J16" s="139">
        <v>44561</v>
      </c>
      <c r="K16" s="221">
        <v>50</v>
      </c>
    </row>
    <row r="17" spans="4:11" ht="66.75" customHeight="1" x14ac:dyDescent="0.25">
      <c r="D17" s="291"/>
      <c r="E17" s="224" t="s">
        <v>131</v>
      </c>
      <c r="F17" s="138" t="s">
        <v>351</v>
      </c>
      <c r="G17" s="138" t="s">
        <v>349</v>
      </c>
      <c r="H17" s="138" t="s">
        <v>327</v>
      </c>
      <c r="I17" s="140" t="s">
        <v>350</v>
      </c>
      <c r="J17" s="139">
        <v>44561</v>
      </c>
      <c r="K17" s="221">
        <v>30</v>
      </c>
    </row>
    <row r="18" spans="4:11" ht="33.75" customHeight="1" x14ac:dyDescent="0.25">
      <c r="D18" s="291"/>
      <c r="E18" s="224" t="s">
        <v>132</v>
      </c>
      <c r="F18" s="138" t="s">
        <v>352</v>
      </c>
      <c r="G18" s="138" t="s">
        <v>353</v>
      </c>
      <c r="H18" s="138" t="s">
        <v>327</v>
      </c>
      <c r="I18" s="140" t="s">
        <v>350</v>
      </c>
      <c r="J18" s="139">
        <v>44561</v>
      </c>
      <c r="K18" s="221">
        <v>10</v>
      </c>
    </row>
    <row r="19" spans="4:11" ht="91.5" customHeight="1" x14ac:dyDescent="0.25">
      <c r="D19" s="291"/>
      <c r="E19" s="224" t="s">
        <v>133</v>
      </c>
      <c r="F19" s="138" t="s">
        <v>354</v>
      </c>
      <c r="G19" s="138" t="s">
        <v>355</v>
      </c>
      <c r="H19" s="138" t="s">
        <v>327</v>
      </c>
      <c r="I19" s="140" t="s">
        <v>350</v>
      </c>
      <c r="J19" s="139">
        <v>44227</v>
      </c>
      <c r="K19" s="221">
        <v>10</v>
      </c>
    </row>
    <row r="20" spans="4:11" ht="36" customHeight="1" x14ac:dyDescent="0.25">
      <c r="D20" s="291"/>
      <c r="E20" s="224" t="s">
        <v>134</v>
      </c>
      <c r="F20" s="138"/>
      <c r="G20" s="138"/>
      <c r="H20" s="138"/>
      <c r="I20" s="140"/>
      <c r="J20" s="139"/>
      <c r="K20" s="221"/>
    </row>
    <row r="21" spans="4:11" ht="36" customHeight="1" thickBot="1" x14ac:dyDescent="0.3">
      <c r="D21" s="292"/>
      <c r="E21" s="180"/>
      <c r="F21" s="181"/>
      <c r="G21" s="181"/>
      <c r="H21" s="181"/>
      <c r="I21" s="181"/>
      <c r="J21" s="182" t="s">
        <v>137</v>
      </c>
      <c r="K21" s="231">
        <f>SUM(K16:K20)</f>
        <v>100</v>
      </c>
    </row>
    <row r="22" spans="4:11" ht="16.5" customHeight="1" thickBot="1" x14ac:dyDescent="0.3">
      <c r="D22" s="192"/>
      <c r="E22" s="184"/>
      <c r="F22" s="184"/>
      <c r="G22" s="184"/>
      <c r="H22" s="184"/>
      <c r="I22" s="184"/>
      <c r="J22" s="185"/>
      <c r="K22" s="232"/>
    </row>
    <row r="23" spans="4:11" ht="61.5" customHeight="1" x14ac:dyDescent="0.25">
      <c r="D23" s="290" t="s">
        <v>129</v>
      </c>
      <c r="E23" s="187" t="s">
        <v>147</v>
      </c>
      <c r="F23" s="188"/>
      <c r="G23" s="188"/>
      <c r="H23" s="188"/>
      <c r="I23" s="189" t="s">
        <v>148</v>
      </c>
      <c r="J23" s="190" t="s">
        <v>154</v>
      </c>
      <c r="K23" s="191"/>
    </row>
    <row r="24" spans="4:11" ht="46.5" customHeight="1" x14ac:dyDescent="0.25">
      <c r="D24" s="291"/>
      <c r="E24" s="224" t="s">
        <v>130</v>
      </c>
      <c r="F24" s="99"/>
      <c r="G24" s="101"/>
      <c r="H24" s="100"/>
      <c r="I24" s="132">
        <v>0</v>
      </c>
      <c r="J24" s="129"/>
      <c r="K24" s="131">
        <f>IF(AND(I24&gt;0,K16&gt;0),(I24*K16),0)</f>
        <v>0</v>
      </c>
    </row>
    <row r="25" spans="4:11" ht="33.75" customHeight="1" x14ac:dyDescent="0.25">
      <c r="D25" s="291"/>
      <c r="E25" s="224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91"/>
      <c r="E26" s="224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91"/>
      <c r="E27" s="224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91"/>
      <c r="E28" s="224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5"/>
      <c r="E29" s="180"/>
      <c r="F29" s="181"/>
      <c r="G29" s="181"/>
      <c r="H29" s="181"/>
      <c r="I29" s="182" t="s">
        <v>157</v>
      </c>
      <c r="J29" s="194"/>
      <c r="K29" s="233">
        <f>SUM(K24:K28)</f>
        <v>0</v>
      </c>
    </row>
    <row r="30" spans="4:11" ht="16.5" customHeight="1" thickBot="1" x14ac:dyDescent="0.3">
      <c r="D30" s="193"/>
      <c r="E30" s="134"/>
      <c r="F30" s="134"/>
      <c r="G30" s="134"/>
      <c r="H30" s="134"/>
      <c r="I30" s="135"/>
      <c r="J30" s="136"/>
      <c r="K30" s="234"/>
    </row>
    <row r="31" spans="4:11" ht="84" customHeight="1" x14ac:dyDescent="0.25">
      <c r="D31" s="205" t="s">
        <v>135</v>
      </c>
      <c r="E31" s="206" t="s">
        <v>177</v>
      </c>
      <c r="F31" s="296"/>
      <c r="G31" s="297"/>
      <c r="H31" s="298"/>
      <c r="I31" s="299" t="s">
        <v>155</v>
      </c>
      <c r="J31" s="299"/>
      <c r="K31" s="198">
        <f>K29/100</f>
        <v>0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66FF99"/>
    <pageSetUpPr fitToPage="1"/>
  </sheetPr>
  <dimension ref="C5:N31"/>
  <sheetViews>
    <sheetView showGridLines="0" topLeftCell="A13" zoomScale="70" zoomScaleNormal="70" zoomScaleSheetLayoutView="70" workbookViewId="0">
      <selection activeCell="J18" sqref="J18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300" t="s">
        <v>159</v>
      </c>
      <c r="E8" s="300"/>
      <c r="F8" s="300"/>
      <c r="G8" s="300"/>
      <c r="H8" s="300"/>
      <c r="I8" s="300"/>
      <c r="J8" s="170" t="s">
        <v>172</v>
      </c>
      <c r="K8" s="215"/>
      <c r="N8" s="112"/>
    </row>
    <row r="9" spans="3:14" ht="31.5" x14ac:dyDescent="0.25">
      <c r="D9" s="301" t="s">
        <v>158</v>
      </c>
      <c r="E9" s="302"/>
      <c r="F9" s="316" t="s">
        <v>188</v>
      </c>
      <c r="G9" s="316"/>
      <c r="H9" s="316"/>
      <c r="I9" s="316"/>
      <c r="J9" s="306" t="s">
        <v>173</v>
      </c>
      <c r="K9" s="307"/>
      <c r="N9" s="112"/>
    </row>
    <row r="10" spans="3:14" ht="28.5" customHeight="1" x14ac:dyDescent="0.25">
      <c r="D10" s="308" t="s">
        <v>127</v>
      </c>
      <c r="E10" s="309"/>
      <c r="F10" s="317" t="s">
        <v>182</v>
      </c>
      <c r="G10" s="317"/>
      <c r="H10" s="317"/>
      <c r="I10" s="317"/>
      <c r="J10" s="171" t="s">
        <v>162</v>
      </c>
      <c r="K10" s="199">
        <v>80</v>
      </c>
      <c r="N10" s="112"/>
    </row>
    <row r="11" spans="3:14" ht="110.45" customHeight="1" x14ac:dyDescent="0.3">
      <c r="D11" s="303" t="s">
        <v>160</v>
      </c>
      <c r="E11" s="304"/>
      <c r="F11" s="216" t="s">
        <v>193</v>
      </c>
      <c r="G11" s="175" t="s">
        <v>176</v>
      </c>
      <c r="H11" s="318" t="s">
        <v>185</v>
      </c>
      <c r="I11" s="319"/>
      <c r="J11" s="172" t="s">
        <v>163</v>
      </c>
      <c r="K11" s="143">
        <v>50</v>
      </c>
      <c r="N11" s="112"/>
    </row>
    <row r="12" spans="3:14" customFormat="1" ht="52.5" customHeight="1" x14ac:dyDescent="0.3">
      <c r="D12" s="303" t="s">
        <v>164</v>
      </c>
      <c r="E12" s="304"/>
      <c r="F12" s="144" t="s">
        <v>191</v>
      </c>
      <c r="G12" s="174" t="s">
        <v>176</v>
      </c>
      <c r="H12" s="305"/>
      <c r="I12" s="305"/>
      <c r="J12" s="171" t="s">
        <v>171</v>
      </c>
      <c r="K12" s="143">
        <v>70</v>
      </c>
    </row>
    <row r="13" spans="3:14" customFormat="1" ht="49.5" customHeight="1" x14ac:dyDescent="0.35">
      <c r="D13" s="176" t="s">
        <v>166</v>
      </c>
      <c r="E13" s="176"/>
      <c r="F13" s="144" t="s">
        <v>191</v>
      </c>
      <c r="G13" s="176" t="s">
        <v>176</v>
      </c>
      <c r="H13" s="305"/>
      <c r="I13" s="305"/>
      <c r="J13" s="173" t="s">
        <v>5</v>
      </c>
      <c r="K13" s="200">
        <f>AVERAGE(K10:K12)</f>
        <v>66.666666666666671</v>
      </c>
    </row>
    <row r="14" spans="3:14" customFormat="1" ht="110.25" customHeight="1" thickBot="1" x14ac:dyDescent="0.3">
      <c r="D14" s="310" t="s">
        <v>165</v>
      </c>
      <c r="E14" s="310"/>
      <c r="F14" s="320" t="s">
        <v>189</v>
      </c>
      <c r="G14" s="320"/>
      <c r="H14" s="320"/>
      <c r="I14" s="320"/>
      <c r="J14" s="210" t="s">
        <v>180</v>
      </c>
      <c r="K14" s="209"/>
    </row>
    <row r="15" spans="3:14" ht="76.5" customHeight="1" x14ac:dyDescent="0.25">
      <c r="D15" s="314" t="s">
        <v>128</v>
      </c>
      <c r="E15" s="293" t="s">
        <v>142</v>
      </c>
      <c r="F15" s="294"/>
      <c r="G15" s="177" t="s">
        <v>146</v>
      </c>
      <c r="H15" s="178" t="s">
        <v>143</v>
      </c>
      <c r="I15" s="178" t="s">
        <v>153</v>
      </c>
      <c r="J15" s="178" t="s">
        <v>144</v>
      </c>
      <c r="K15" s="179" t="s">
        <v>145</v>
      </c>
    </row>
    <row r="16" spans="3:14" ht="82.5" customHeight="1" x14ac:dyDescent="0.25">
      <c r="D16" s="315"/>
      <c r="E16" s="126" t="s">
        <v>130</v>
      </c>
      <c r="F16" s="142" t="s">
        <v>194</v>
      </c>
      <c r="G16" s="138">
        <v>1</v>
      </c>
      <c r="H16" s="138" t="s">
        <v>327</v>
      </c>
      <c r="I16" s="140" t="s">
        <v>324</v>
      </c>
      <c r="J16" s="219" t="s">
        <v>329</v>
      </c>
      <c r="K16" s="130">
        <v>50</v>
      </c>
    </row>
    <row r="17" spans="4:11" ht="21" x14ac:dyDescent="0.25">
      <c r="D17" s="315"/>
      <c r="E17" s="126" t="s">
        <v>131</v>
      </c>
      <c r="F17" s="142" t="s">
        <v>195</v>
      </c>
      <c r="G17" s="138">
        <v>1</v>
      </c>
      <c r="H17" s="138" t="s">
        <v>327</v>
      </c>
      <c r="I17" s="140" t="s">
        <v>328</v>
      </c>
      <c r="J17" s="139">
        <v>44408</v>
      </c>
      <c r="K17" s="130">
        <v>40</v>
      </c>
    </row>
    <row r="18" spans="4:11" ht="31.5" x14ac:dyDescent="0.25">
      <c r="D18" s="315"/>
      <c r="E18" s="126" t="s">
        <v>132</v>
      </c>
      <c r="F18" s="141" t="s">
        <v>330</v>
      </c>
      <c r="G18" s="138">
        <v>1</v>
      </c>
      <c r="H18" s="138" t="s">
        <v>327</v>
      </c>
      <c r="I18" s="140" t="s">
        <v>328</v>
      </c>
      <c r="J18" s="139">
        <v>44561</v>
      </c>
      <c r="K18" s="130">
        <v>10</v>
      </c>
    </row>
    <row r="19" spans="4:11" ht="35.25" customHeight="1" x14ac:dyDescent="0.25">
      <c r="D19" s="315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315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2"/>
      <c r="E21" s="180"/>
      <c r="F21" s="181"/>
      <c r="G21" s="181"/>
      <c r="H21" s="181"/>
      <c r="I21" s="181"/>
      <c r="J21" s="182" t="s">
        <v>137</v>
      </c>
      <c r="K21" s="183">
        <f>SUM(K16:K20)</f>
        <v>100</v>
      </c>
    </row>
    <row r="22" spans="4:11" ht="16.5" customHeight="1" thickBot="1" x14ac:dyDescent="0.3">
      <c r="D22" s="192"/>
      <c r="E22" s="184"/>
      <c r="F22" s="184"/>
      <c r="G22" s="184"/>
      <c r="H22" s="184"/>
      <c r="I22" s="184"/>
      <c r="J22" s="185"/>
      <c r="K22" s="186"/>
    </row>
    <row r="23" spans="4:11" ht="61.5" customHeight="1" x14ac:dyDescent="0.25">
      <c r="D23" s="290" t="s">
        <v>129</v>
      </c>
      <c r="E23" s="187" t="s">
        <v>147</v>
      </c>
      <c r="F23" s="188"/>
      <c r="G23" s="188"/>
      <c r="H23" s="188"/>
      <c r="I23" s="189" t="s">
        <v>148</v>
      </c>
      <c r="J23" s="190" t="s">
        <v>154</v>
      </c>
      <c r="K23" s="191"/>
    </row>
    <row r="24" spans="4:11" ht="46.5" customHeight="1" x14ac:dyDescent="0.25">
      <c r="D24" s="291"/>
      <c r="E24" s="126" t="s">
        <v>130</v>
      </c>
      <c r="F24" s="99"/>
      <c r="G24" s="101"/>
      <c r="H24" s="100"/>
      <c r="I24" s="132">
        <v>0</v>
      </c>
      <c r="J24" s="129"/>
      <c r="K24" s="131">
        <v>75</v>
      </c>
    </row>
    <row r="25" spans="4:11" ht="33.75" customHeight="1" x14ac:dyDescent="0.25">
      <c r="D25" s="291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91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91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91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5"/>
      <c r="E29" s="180"/>
      <c r="F29" s="181"/>
      <c r="G29" s="181"/>
      <c r="H29" s="181"/>
      <c r="I29" s="182" t="s">
        <v>157</v>
      </c>
      <c r="J29" s="194"/>
      <c r="K29" s="195">
        <f>SUM(K24:K28)</f>
        <v>75</v>
      </c>
    </row>
    <row r="30" spans="4:11" ht="16.5" customHeight="1" thickBot="1" x14ac:dyDescent="0.3">
      <c r="D30" s="193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05" t="s">
        <v>135</v>
      </c>
      <c r="E31" s="206" t="s">
        <v>177</v>
      </c>
      <c r="F31" s="296"/>
      <c r="G31" s="297"/>
      <c r="H31" s="298"/>
      <c r="I31" s="299" t="s">
        <v>155</v>
      </c>
      <c r="J31" s="299"/>
      <c r="K31" s="198">
        <f>K29/100</f>
        <v>0.75</v>
      </c>
    </row>
  </sheetData>
  <mergeCells count="18">
    <mergeCell ref="H13:I13"/>
    <mergeCell ref="F14:I14"/>
    <mergeCell ref="F31:H31"/>
    <mergeCell ref="I31:J31"/>
    <mergeCell ref="E15:F15"/>
    <mergeCell ref="D23:D29"/>
    <mergeCell ref="D8:I8"/>
    <mergeCell ref="D14:E14"/>
    <mergeCell ref="D15:D21"/>
    <mergeCell ref="J9:K9"/>
    <mergeCell ref="D9:E9"/>
    <mergeCell ref="D10:E10"/>
    <mergeCell ref="F9:I9"/>
    <mergeCell ref="F10:I10"/>
    <mergeCell ref="D11:E11"/>
    <mergeCell ref="D12:E12"/>
    <mergeCell ref="H11:I11"/>
    <mergeCell ref="H12:I12"/>
  </mergeCells>
  <phoneticPr fontId="21" type="noConversion"/>
  <printOptions horizontalCentered="1"/>
  <pageMargins left="0.19685039370078741" right="0.19685039370078741" top="0.35433070866141736" bottom="0.31496062992125984" header="0.23622047244094491" footer="0.19685039370078741"/>
  <pageSetup paperSize="9" scale="41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66FF99"/>
    <pageSetUpPr fitToPage="1"/>
  </sheetPr>
  <dimension ref="C5:N31"/>
  <sheetViews>
    <sheetView showGridLines="0" topLeftCell="A6" zoomScale="60" zoomScaleNormal="60" zoomScaleSheetLayoutView="70" workbookViewId="0">
      <selection activeCell="K18" sqref="K18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300" t="s">
        <v>159</v>
      </c>
      <c r="E8" s="300"/>
      <c r="F8" s="300"/>
      <c r="G8" s="300"/>
      <c r="H8" s="300"/>
      <c r="I8" s="300"/>
      <c r="J8" s="170" t="s">
        <v>172</v>
      </c>
      <c r="K8" s="215" t="s">
        <v>192</v>
      </c>
      <c r="N8" s="112"/>
    </row>
    <row r="9" spans="3:14" ht="31.5" x14ac:dyDescent="0.25">
      <c r="D9" s="301" t="s">
        <v>158</v>
      </c>
      <c r="E9" s="302"/>
      <c r="F9" s="316" t="s">
        <v>188</v>
      </c>
      <c r="G9" s="316"/>
      <c r="H9" s="316"/>
      <c r="I9" s="316"/>
      <c r="J9" s="306" t="s">
        <v>173</v>
      </c>
      <c r="K9" s="307"/>
      <c r="N9" s="112"/>
    </row>
    <row r="10" spans="3:14" ht="28.5" customHeight="1" x14ac:dyDescent="0.25">
      <c r="D10" s="308" t="s">
        <v>127</v>
      </c>
      <c r="E10" s="309"/>
      <c r="F10" s="317" t="s">
        <v>182</v>
      </c>
      <c r="G10" s="317"/>
      <c r="H10" s="317"/>
      <c r="I10" s="317"/>
      <c r="J10" s="171" t="s">
        <v>162</v>
      </c>
      <c r="K10" s="199">
        <v>80</v>
      </c>
      <c r="N10" s="112"/>
    </row>
    <row r="11" spans="3:14" ht="110.45" customHeight="1" x14ac:dyDescent="0.3">
      <c r="D11" s="303" t="s">
        <v>160</v>
      </c>
      <c r="E11" s="304"/>
      <c r="F11" s="216" t="s">
        <v>193</v>
      </c>
      <c r="G11" s="175" t="s">
        <v>176</v>
      </c>
      <c r="H11" s="318" t="s">
        <v>190</v>
      </c>
      <c r="I11" s="319"/>
      <c r="J11" s="172" t="s">
        <v>163</v>
      </c>
      <c r="K11" s="143">
        <v>50</v>
      </c>
      <c r="N11" s="112"/>
    </row>
    <row r="12" spans="3:14" customFormat="1" ht="52.5" customHeight="1" x14ac:dyDescent="0.3">
      <c r="D12" s="303" t="s">
        <v>164</v>
      </c>
      <c r="E12" s="304"/>
      <c r="F12" s="144" t="s">
        <v>191</v>
      </c>
      <c r="G12" s="174" t="s">
        <v>176</v>
      </c>
      <c r="H12" s="305"/>
      <c r="I12" s="305"/>
      <c r="J12" s="171" t="s">
        <v>171</v>
      </c>
      <c r="K12" s="143">
        <v>70</v>
      </c>
    </row>
    <row r="13" spans="3:14" customFormat="1" ht="49.5" customHeight="1" x14ac:dyDescent="0.35">
      <c r="D13" s="176" t="s">
        <v>166</v>
      </c>
      <c r="E13" s="176"/>
      <c r="F13" s="144" t="s">
        <v>191</v>
      </c>
      <c r="G13" s="176" t="s">
        <v>176</v>
      </c>
      <c r="H13" s="305"/>
      <c r="I13" s="305"/>
      <c r="J13" s="173" t="s">
        <v>5</v>
      </c>
      <c r="K13" s="200">
        <f>AVERAGE(K10:K12)</f>
        <v>66.666666666666671</v>
      </c>
    </row>
    <row r="14" spans="3:14" customFormat="1" ht="110.25" customHeight="1" thickBot="1" x14ac:dyDescent="0.3">
      <c r="D14" s="310" t="s">
        <v>165</v>
      </c>
      <c r="E14" s="310"/>
      <c r="F14" s="320" t="s">
        <v>196</v>
      </c>
      <c r="G14" s="320"/>
      <c r="H14" s="320"/>
      <c r="I14" s="320"/>
      <c r="J14" s="210" t="s">
        <v>180</v>
      </c>
      <c r="K14" s="209"/>
    </row>
    <row r="15" spans="3:14" ht="76.5" customHeight="1" x14ac:dyDescent="0.25">
      <c r="D15" s="314" t="s">
        <v>128</v>
      </c>
      <c r="E15" s="293" t="s">
        <v>142</v>
      </c>
      <c r="F15" s="294"/>
      <c r="G15" s="177" t="s">
        <v>146</v>
      </c>
      <c r="H15" s="178" t="s">
        <v>143</v>
      </c>
      <c r="I15" s="178" t="s">
        <v>153</v>
      </c>
      <c r="J15" s="178" t="s">
        <v>144</v>
      </c>
      <c r="K15" s="179" t="s">
        <v>145</v>
      </c>
    </row>
    <row r="16" spans="3:14" ht="102.75" customHeight="1" x14ac:dyDescent="0.25">
      <c r="D16" s="315"/>
      <c r="E16" s="126" t="s">
        <v>130</v>
      </c>
      <c r="F16" s="142" t="s">
        <v>333</v>
      </c>
      <c r="G16" s="138">
        <v>1</v>
      </c>
      <c r="H16" s="138" t="s">
        <v>331</v>
      </c>
      <c r="I16" s="140" t="s">
        <v>332</v>
      </c>
      <c r="J16" s="219" t="s">
        <v>197</v>
      </c>
      <c r="K16" s="130">
        <v>40</v>
      </c>
    </row>
    <row r="17" spans="4:11" ht="94.5" x14ac:dyDescent="0.25">
      <c r="D17" s="315"/>
      <c r="E17" s="126" t="s">
        <v>131</v>
      </c>
      <c r="F17" s="142" t="s">
        <v>334</v>
      </c>
      <c r="G17" s="138">
        <v>1</v>
      </c>
      <c r="H17" s="138" t="s">
        <v>335</v>
      </c>
      <c r="I17" s="140" t="s">
        <v>332</v>
      </c>
      <c r="J17" s="139">
        <v>44561</v>
      </c>
      <c r="K17" s="130">
        <v>40</v>
      </c>
    </row>
    <row r="18" spans="4:11" ht="94.5" x14ac:dyDescent="0.25">
      <c r="D18" s="315"/>
      <c r="E18" s="126" t="s">
        <v>132</v>
      </c>
      <c r="F18" s="142" t="s">
        <v>336</v>
      </c>
      <c r="G18" s="138">
        <v>1</v>
      </c>
      <c r="H18" s="138" t="s">
        <v>335</v>
      </c>
      <c r="I18" s="140" t="s">
        <v>337</v>
      </c>
      <c r="J18" s="139">
        <v>44561</v>
      </c>
      <c r="K18" s="130">
        <v>20</v>
      </c>
    </row>
    <row r="19" spans="4:11" ht="35.25" customHeight="1" x14ac:dyDescent="0.25">
      <c r="D19" s="315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315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2"/>
      <c r="E21" s="180"/>
      <c r="F21" s="181"/>
      <c r="G21" s="181"/>
      <c r="H21" s="181"/>
      <c r="I21" s="181"/>
      <c r="J21" s="182" t="s">
        <v>137</v>
      </c>
      <c r="K21" s="183">
        <f>SUM(K16:K20)</f>
        <v>100</v>
      </c>
    </row>
    <row r="22" spans="4:11" ht="16.5" customHeight="1" thickBot="1" x14ac:dyDescent="0.3">
      <c r="D22" s="192"/>
      <c r="E22" s="184"/>
      <c r="F22" s="184"/>
      <c r="G22" s="184"/>
      <c r="H22" s="184"/>
      <c r="I22" s="184"/>
      <c r="J22" s="185"/>
      <c r="K22" s="186"/>
    </row>
    <row r="23" spans="4:11" ht="61.5" customHeight="1" x14ac:dyDescent="0.25">
      <c r="D23" s="290" t="s">
        <v>129</v>
      </c>
      <c r="E23" s="187" t="s">
        <v>147</v>
      </c>
      <c r="F23" s="188"/>
      <c r="G23" s="188"/>
      <c r="H23" s="188"/>
      <c r="I23" s="189" t="s">
        <v>148</v>
      </c>
      <c r="J23" s="190" t="s">
        <v>154</v>
      </c>
      <c r="K23" s="191"/>
    </row>
    <row r="24" spans="4:11" ht="46.5" customHeight="1" x14ac:dyDescent="0.25">
      <c r="D24" s="291"/>
      <c r="E24" s="126" t="s">
        <v>130</v>
      </c>
      <c r="F24" s="99"/>
      <c r="G24" s="101"/>
      <c r="H24" s="100"/>
      <c r="I24" s="132">
        <v>0</v>
      </c>
      <c r="J24" s="129"/>
      <c r="K24" s="131">
        <v>75</v>
      </c>
    </row>
    <row r="25" spans="4:11" ht="33.75" customHeight="1" x14ac:dyDescent="0.25">
      <c r="D25" s="291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91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91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91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5"/>
      <c r="E29" s="180"/>
      <c r="F29" s="181"/>
      <c r="G29" s="181"/>
      <c r="H29" s="181"/>
      <c r="I29" s="182" t="s">
        <v>157</v>
      </c>
      <c r="J29" s="194"/>
      <c r="K29" s="195">
        <f>SUM(K24:K28)</f>
        <v>75</v>
      </c>
    </row>
    <row r="30" spans="4:11" ht="16.5" customHeight="1" thickBot="1" x14ac:dyDescent="0.3">
      <c r="D30" s="193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05" t="s">
        <v>135</v>
      </c>
      <c r="E31" s="206" t="s">
        <v>177</v>
      </c>
      <c r="F31" s="296"/>
      <c r="G31" s="297"/>
      <c r="H31" s="298"/>
      <c r="I31" s="299" t="s">
        <v>155</v>
      </c>
      <c r="J31" s="299"/>
      <c r="K31" s="198">
        <f>K29/100</f>
        <v>0.75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66FF99"/>
    <pageSetUpPr fitToPage="1"/>
  </sheetPr>
  <dimension ref="C5:N31"/>
  <sheetViews>
    <sheetView showGridLines="0" topLeftCell="A5" zoomScale="70" zoomScaleNormal="70" zoomScaleSheetLayoutView="70" workbookViewId="0">
      <selection activeCell="J9" sqref="J9:K9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300" t="s">
        <v>159</v>
      </c>
      <c r="E8" s="300"/>
      <c r="F8" s="300"/>
      <c r="G8" s="300"/>
      <c r="H8" s="300"/>
      <c r="I8" s="300"/>
      <c r="J8" s="170" t="s">
        <v>172</v>
      </c>
      <c r="K8" s="215" t="s">
        <v>192</v>
      </c>
      <c r="N8" s="112"/>
    </row>
    <row r="9" spans="3:14" ht="31.5" x14ac:dyDescent="0.25">
      <c r="D9" s="301" t="s">
        <v>158</v>
      </c>
      <c r="E9" s="302"/>
      <c r="F9" s="316" t="s">
        <v>188</v>
      </c>
      <c r="G9" s="316"/>
      <c r="H9" s="316"/>
      <c r="I9" s="316"/>
      <c r="J9" s="306" t="s">
        <v>173</v>
      </c>
      <c r="K9" s="307"/>
      <c r="N9" s="112"/>
    </row>
    <row r="10" spans="3:14" ht="28.5" customHeight="1" x14ac:dyDescent="0.25">
      <c r="D10" s="308" t="s">
        <v>127</v>
      </c>
      <c r="E10" s="309"/>
      <c r="F10" s="317" t="s">
        <v>182</v>
      </c>
      <c r="G10" s="317"/>
      <c r="H10" s="317"/>
      <c r="I10" s="317"/>
      <c r="J10" s="171" t="s">
        <v>162</v>
      </c>
      <c r="K10" s="199">
        <v>80</v>
      </c>
      <c r="N10" s="112"/>
    </row>
    <row r="11" spans="3:14" ht="110.45" customHeight="1" x14ac:dyDescent="0.3">
      <c r="D11" s="303" t="s">
        <v>160</v>
      </c>
      <c r="E11" s="304"/>
      <c r="F11" s="216" t="s">
        <v>193</v>
      </c>
      <c r="G11" s="175" t="s">
        <v>176</v>
      </c>
      <c r="H11" s="318" t="s">
        <v>199</v>
      </c>
      <c r="I11" s="319"/>
      <c r="J11" s="172" t="s">
        <v>163</v>
      </c>
      <c r="K11" s="143">
        <v>50</v>
      </c>
      <c r="N11" s="112"/>
    </row>
    <row r="12" spans="3:14" customFormat="1" ht="52.5" customHeight="1" x14ac:dyDescent="0.3">
      <c r="D12" s="303" t="s">
        <v>164</v>
      </c>
      <c r="E12" s="304"/>
      <c r="F12" s="144" t="s">
        <v>191</v>
      </c>
      <c r="G12" s="174" t="s">
        <v>176</v>
      </c>
      <c r="H12" s="305"/>
      <c r="I12" s="305"/>
      <c r="J12" s="171" t="s">
        <v>171</v>
      </c>
      <c r="K12" s="143">
        <v>70</v>
      </c>
    </row>
    <row r="13" spans="3:14" customFormat="1" ht="49.5" customHeight="1" x14ac:dyDescent="0.35">
      <c r="D13" s="176" t="s">
        <v>166</v>
      </c>
      <c r="E13" s="176"/>
      <c r="F13" s="144" t="s">
        <v>191</v>
      </c>
      <c r="G13" s="176" t="s">
        <v>176</v>
      </c>
      <c r="H13" s="305"/>
      <c r="I13" s="305"/>
      <c r="J13" s="173" t="s">
        <v>5</v>
      </c>
      <c r="K13" s="200">
        <f>AVERAGE(K10:K12)</f>
        <v>66.666666666666671</v>
      </c>
    </row>
    <row r="14" spans="3:14" customFormat="1" ht="110.25" customHeight="1" thickBot="1" x14ac:dyDescent="0.3">
      <c r="D14" s="310" t="s">
        <v>165</v>
      </c>
      <c r="E14" s="310"/>
      <c r="F14" s="320" t="s">
        <v>268</v>
      </c>
      <c r="G14" s="320"/>
      <c r="H14" s="320"/>
      <c r="I14" s="320"/>
      <c r="J14" s="210" t="s">
        <v>180</v>
      </c>
      <c r="K14" s="209"/>
    </row>
    <row r="15" spans="3:14" ht="76.5" customHeight="1" x14ac:dyDescent="0.25">
      <c r="D15" s="314" t="s">
        <v>128</v>
      </c>
      <c r="E15" s="293" t="s">
        <v>142</v>
      </c>
      <c r="F15" s="294"/>
      <c r="G15" s="177" t="s">
        <v>146</v>
      </c>
      <c r="H15" s="178" t="s">
        <v>143</v>
      </c>
      <c r="I15" s="178" t="s">
        <v>153</v>
      </c>
      <c r="J15" s="178" t="s">
        <v>144</v>
      </c>
      <c r="K15" s="179" t="s">
        <v>145</v>
      </c>
    </row>
    <row r="16" spans="3:14" ht="82.5" customHeight="1" x14ac:dyDescent="0.25">
      <c r="D16" s="315"/>
      <c r="E16" s="126" t="s">
        <v>130</v>
      </c>
      <c r="F16" s="138" t="s">
        <v>273</v>
      </c>
      <c r="G16" s="138" t="s">
        <v>271</v>
      </c>
      <c r="H16" s="138" t="s">
        <v>269</v>
      </c>
      <c r="I16" s="140" t="s">
        <v>204</v>
      </c>
      <c r="J16" s="219" t="s">
        <v>270</v>
      </c>
      <c r="K16" s="130">
        <v>60</v>
      </c>
    </row>
    <row r="17" spans="4:11" ht="56.25" x14ac:dyDescent="0.25">
      <c r="D17" s="315"/>
      <c r="E17" s="126" t="s">
        <v>131</v>
      </c>
      <c r="F17" s="138" t="s">
        <v>203</v>
      </c>
      <c r="G17" s="138" t="s">
        <v>271</v>
      </c>
      <c r="H17" s="138" t="s">
        <v>206</v>
      </c>
      <c r="I17" s="140" t="s">
        <v>205</v>
      </c>
      <c r="J17" s="139">
        <v>44408</v>
      </c>
      <c r="K17" s="130">
        <v>20</v>
      </c>
    </row>
    <row r="18" spans="4:11" ht="37.5" x14ac:dyDescent="0.25">
      <c r="D18" s="315"/>
      <c r="E18" s="126" t="s">
        <v>132</v>
      </c>
      <c r="F18" s="138" t="s">
        <v>274</v>
      </c>
      <c r="G18" s="138" t="s">
        <v>271</v>
      </c>
      <c r="H18" s="138" t="s">
        <v>275</v>
      </c>
      <c r="I18" s="140" t="s">
        <v>276</v>
      </c>
      <c r="J18" s="139">
        <v>44561</v>
      </c>
      <c r="K18" s="130">
        <v>10</v>
      </c>
    </row>
    <row r="19" spans="4:11" ht="35.25" customHeight="1" x14ac:dyDescent="0.25">
      <c r="D19" s="315"/>
      <c r="E19" s="126" t="s">
        <v>133</v>
      </c>
      <c r="F19" s="138" t="s">
        <v>209</v>
      </c>
      <c r="G19" s="138" t="s">
        <v>271</v>
      </c>
      <c r="H19" s="138" t="s">
        <v>207</v>
      </c>
      <c r="I19" s="140" t="s">
        <v>272</v>
      </c>
      <c r="J19" s="139">
        <v>44561</v>
      </c>
      <c r="K19" s="130">
        <v>10</v>
      </c>
    </row>
    <row r="20" spans="4:11" ht="36" customHeight="1" x14ac:dyDescent="0.25">
      <c r="D20" s="315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2"/>
      <c r="E21" s="180"/>
      <c r="F21" s="181"/>
      <c r="G21" s="181"/>
      <c r="H21" s="181"/>
      <c r="I21" s="181"/>
      <c r="J21" s="182" t="s">
        <v>137</v>
      </c>
      <c r="K21" s="183">
        <f>SUM(K16:K20)</f>
        <v>100</v>
      </c>
    </row>
    <row r="22" spans="4:11" ht="16.5" customHeight="1" thickBot="1" x14ac:dyDescent="0.3">
      <c r="D22" s="192"/>
      <c r="E22" s="184"/>
      <c r="F22" s="184"/>
      <c r="G22" s="184"/>
      <c r="H22" s="184"/>
      <c r="I22" s="184"/>
      <c r="J22" s="185"/>
      <c r="K22" s="186"/>
    </row>
    <row r="23" spans="4:11" ht="61.5" customHeight="1" x14ac:dyDescent="0.25">
      <c r="D23" s="290" t="s">
        <v>129</v>
      </c>
      <c r="E23" s="187" t="s">
        <v>147</v>
      </c>
      <c r="F23" s="188"/>
      <c r="G23" s="188"/>
      <c r="H23" s="188"/>
      <c r="I23" s="189" t="s">
        <v>148</v>
      </c>
      <c r="J23" s="190" t="s">
        <v>154</v>
      </c>
      <c r="K23" s="191"/>
    </row>
    <row r="24" spans="4:11" ht="46.5" customHeight="1" x14ac:dyDescent="0.25">
      <c r="D24" s="291"/>
      <c r="E24" s="126" t="s">
        <v>130</v>
      </c>
      <c r="F24" s="99"/>
      <c r="G24" s="101"/>
      <c r="H24" s="100"/>
      <c r="I24" s="132">
        <v>0</v>
      </c>
      <c r="J24" s="129"/>
      <c r="K24" s="131">
        <v>75</v>
      </c>
    </row>
    <row r="25" spans="4:11" ht="33.75" customHeight="1" x14ac:dyDescent="0.25">
      <c r="D25" s="291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91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91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91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5"/>
      <c r="E29" s="180"/>
      <c r="F29" s="181"/>
      <c r="G29" s="181"/>
      <c r="H29" s="181"/>
      <c r="I29" s="182" t="s">
        <v>157</v>
      </c>
      <c r="J29" s="194"/>
      <c r="K29" s="195">
        <f>SUM(K24:K28)</f>
        <v>75</v>
      </c>
    </row>
    <row r="30" spans="4:11" ht="16.5" customHeight="1" thickBot="1" x14ac:dyDescent="0.3">
      <c r="D30" s="193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05" t="s">
        <v>135</v>
      </c>
      <c r="E31" s="206" t="s">
        <v>177</v>
      </c>
      <c r="F31" s="296"/>
      <c r="G31" s="297"/>
      <c r="H31" s="298"/>
      <c r="I31" s="299" t="s">
        <v>155</v>
      </c>
      <c r="J31" s="299"/>
      <c r="K31" s="198">
        <f>K29/100</f>
        <v>0.75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honeticPr fontId="53" type="noConversion"/>
  <printOptions horizontalCentered="1"/>
  <pageMargins left="0.19685039370078741" right="0.19685039370078741" top="0.35433070866141736" bottom="0.31496062992125984" header="0.23622047244094491" footer="0.19685039370078741"/>
  <pageSetup paperSize="9" scale="43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66FF99"/>
    <pageSetUpPr fitToPage="1"/>
  </sheetPr>
  <dimension ref="C5:N31"/>
  <sheetViews>
    <sheetView showGridLines="0" topLeftCell="A10" zoomScale="70" zoomScaleNormal="70" zoomScaleSheetLayoutView="70" workbookViewId="0">
      <selection activeCell="J9" sqref="J9:K9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300" t="s">
        <v>159</v>
      </c>
      <c r="E8" s="300"/>
      <c r="F8" s="300"/>
      <c r="G8" s="300"/>
      <c r="H8" s="300"/>
      <c r="I8" s="300"/>
      <c r="J8" s="170" t="s">
        <v>172</v>
      </c>
      <c r="K8" s="215" t="s">
        <v>192</v>
      </c>
      <c r="N8" s="112"/>
    </row>
    <row r="9" spans="3:14" ht="31.5" x14ac:dyDescent="0.25">
      <c r="D9" s="301" t="s">
        <v>158</v>
      </c>
      <c r="E9" s="302"/>
      <c r="F9" s="316" t="s">
        <v>188</v>
      </c>
      <c r="G9" s="316"/>
      <c r="H9" s="316"/>
      <c r="I9" s="316"/>
      <c r="J9" s="306" t="s">
        <v>173</v>
      </c>
      <c r="K9" s="307"/>
      <c r="N9" s="112"/>
    </row>
    <row r="10" spans="3:14" ht="28.5" customHeight="1" x14ac:dyDescent="0.25">
      <c r="D10" s="308" t="s">
        <v>127</v>
      </c>
      <c r="E10" s="309"/>
      <c r="F10" s="317" t="s">
        <v>182</v>
      </c>
      <c r="G10" s="317"/>
      <c r="H10" s="317"/>
      <c r="I10" s="317"/>
      <c r="J10" s="171" t="s">
        <v>162</v>
      </c>
      <c r="K10" s="199"/>
      <c r="N10" s="112"/>
    </row>
    <row r="11" spans="3:14" ht="110.45" customHeight="1" x14ac:dyDescent="0.3">
      <c r="D11" s="303" t="s">
        <v>160</v>
      </c>
      <c r="E11" s="304"/>
      <c r="F11" s="216" t="s">
        <v>193</v>
      </c>
      <c r="G11" s="175" t="s">
        <v>176</v>
      </c>
      <c r="H11" s="318" t="s">
        <v>211</v>
      </c>
      <c r="I11" s="319"/>
      <c r="J11" s="172" t="s">
        <v>163</v>
      </c>
      <c r="K11" s="143"/>
      <c r="N11" s="112"/>
    </row>
    <row r="12" spans="3:14" customFormat="1" ht="52.5" customHeight="1" x14ac:dyDescent="0.3">
      <c r="D12" s="303" t="s">
        <v>164</v>
      </c>
      <c r="E12" s="304"/>
      <c r="F12" s="144" t="s">
        <v>191</v>
      </c>
      <c r="G12" s="174" t="s">
        <v>176</v>
      </c>
      <c r="H12" s="305" t="s">
        <v>282</v>
      </c>
      <c r="I12" s="305"/>
      <c r="J12" s="171" t="s">
        <v>171</v>
      </c>
      <c r="K12" s="143"/>
    </row>
    <row r="13" spans="3:14" customFormat="1" ht="49.5" customHeight="1" x14ac:dyDescent="0.35">
      <c r="D13" s="176" t="s">
        <v>166</v>
      </c>
      <c r="E13" s="176"/>
      <c r="F13" s="144" t="s">
        <v>191</v>
      </c>
      <c r="G13" s="176" t="s">
        <v>176</v>
      </c>
      <c r="H13" s="305"/>
      <c r="I13" s="305"/>
      <c r="J13" s="173" t="s">
        <v>5</v>
      </c>
      <c r="K13" s="200"/>
    </row>
    <row r="14" spans="3:14" customFormat="1" ht="110.25" customHeight="1" thickBot="1" x14ac:dyDescent="0.3">
      <c r="D14" s="310" t="s">
        <v>165</v>
      </c>
      <c r="E14" s="310"/>
      <c r="F14" s="320" t="s">
        <v>212</v>
      </c>
      <c r="G14" s="320"/>
      <c r="H14" s="320"/>
      <c r="I14" s="320"/>
      <c r="J14" s="210" t="s">
        <v>180</v>
      </c>
      <c r="K14" s="209"/>
    </row>
    <row r="15" spans="3:14" ht="76.5" customHeight="1" x14ac:dyDescent="0.25">
      <c r="D15" s="314" t="s">
        <v>128</v>
      </c>
      <c r="E15" s="293" t="s">
        <v>142</v>
      </c>
      <c r="F15" s="294"/>
      <c r="G15" s="177" t="s">
        <v>146</v>
      </c>
      <c r="H15" s="178" t="s">
        <v>143</v>
      </c>
      <c r="I15" s="178" t="s">
        <v>153</v>
      </c>
      <c r="J15" s="178" t="s">
        <v>144</v>
      </c>
      <c r="K15" s="179" t="s">
        <v>145</v>
      </c>
    </row>
    <row r="16" spans="3:14" ht="82.5" customHeight="1" x14ac:dyDescent="0.25">
      <c r="D16" s="315"/>
      <c r="E16" s="126" t="s">
        <v>130</v>
      </c>
      <c r="F16" s="138" t="s">
        <v>277</v>
      </c>
      <c r="G16" s="138" t="s">
        <v>278</v>
      </c>
      <c r="H16" s="138" t="s">
        <v>215</v>
      </c>
      <c r="I16" s="140" t="s">
        <v>217</v>
      </c>
      <c r="J16" s="219" t="s">
        <v>279</v>
      </c>
      <c r="K16" s="130">
        <v>40</v>
      </c>
    </row>
    <row r="17" spans="4:11" ht="56.25" x14ac:dyDescent="0.25">
      <c r="D17" s="315"/>
      <c r="E17" s="126" t="s">
        <v>131</v>
      </c>
      <c r="F17" s="138" t="s">
        <v>214</v>
      </c>
      <c r="G17" s="138" t="s">
        <v>278</v>
      </c>
      <c r="H17" s="138" t="s">
        <v>218</v>
      </c>
      <c r="I17" s="140" t="s">
        <v>220</v>
      </c>
      <c r="J17" s="139">
        <v>44377</v>
      </c>
      <c r="K17" s="130">
        <v>30</v>
      </c>
    </row>
    <row r="18" spans="4:11" ht="75" x14ac:dyDescent="0.25">
      <c r="D18" s="315"/>
      <c r="E18" s="126" t="s">
        <v>132</v>
      </c>
      <c r="F18" s="138" t="s">
        <v>213</v>
      </c>
      <c r="G18" s="138" t="s">
        <v>278</v>
      </c>
      <c r="H18" s="138" t="s">
        <v>219</v>
      </c>
      <c r="I18" s="140" t="s">
        <v>281</v>
      </c>
      <c r="J18" s="139">
        <v>44408</v>
      </c>
      <c r="K18" s="130">
        <v>30</v>
      </c>
    </row>
    <row r="19" spans="4:11" ht="35.25" customHeight="1" x14ac:dyDescent="0.25">
      <c r="D19" s="315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315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2"/>
      <c r="E21" s="180"/>
      <c r="F21" s="181"/>
      <c r="G21" s="181"/>
      <c r="H21" s="181"/>
      <c r="I21" s="181"/>
      <c r="J21" s="182" t="s">
        <v>137</v>
      </c>
      <c r="K21" s="183">
        <f>SUM(K16:K20)</f>
        <v>100</v>
      </c>
    </row>
    <row r="22" spans="4:11" ht="16.5" customHeight="1" thickBot="1" x14ac:dyDescent="0.3">
      <c r="D22" s="192"/>
      <c r="E22" s="184"/>
      <c r="F22" s="184"/>
      <c r="G22" s="184"/>
      <c r="H22" s="184"/>
      <c r="I22" s="184"/>
      <c r="J22" s="185"/>
      <c r="K22" s="186"/>
    </row>
    <row r="23" spans="4:11" ht="61.5" customHeight="1" x14ac:dyDescent="0.25">
      <c r="D23" s="290" t="s">
        <v>129</v>
      </c>
      <c r="E23" s="187" t="s">
        <v>147</v>
      </c>
      <c r="F23" s="188"/>
      <c r="G23" s="188"/>
      <c r="H23" s="188"/>
      <c r="I23" s="189" t="s">
        <v>148</v>
      </c>
      <c r="J23" s="190" t="s">
        <v>154</v>
      </c>
      <c r="K23" s="191"/>
    </row>
    <row r="24" spans="4:11" ht="46.5" customHeight="1" x14ac:dyDescent="0.25">
      <c r="D24" s="291"/>
      <c r="E24" s="126" t="s">
        <v>130</v>
      </c>
      <c r="F24" s="99"/>
      <c r="G24" s="101"/>
      <c r="H24" s="100"/>
      <c r="I24" s="132">
        <v>0</v>
      </c>
      <c r="J24" s="129"/>
      <c r="K24" s="131"/>
    </row>
    <row r="25" spans="4:11" ht="33.75" customHeight="1" x14ac:dyDescent="0.25">
      <c r="D25" s="291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91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91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91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5"/>
      <c r="E29" s="180"/>
      <c r="F29" s="181"/>
      <c r="G29" s="181"/>
      <c r="H29" s="181"/>
      <c r="I29" s="182" t="s">
        <v>157</v>
      </c>
      <c r="J29" s="194"/>
      <c r="K29" s="195">
        <f>SUM(K24:K28)</f>
        <v>0</v>
      </c>
    </row>
    <row r="30" spans="4:11" ht="16.5" customHeight="1" thickBot="1" x14ac:dyDescent="0.3">
      <c r="D30" s="193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05" t="s">
        <v>135</v>
      </c>
      <c r="E31" s="206" t="s">
        <v>177</v>
      </c>
      <c r="F31" s="296"/>
      <c r="G31" s="297"/>
      <c r="H31" s="298"/>
      <c r="I31" s="299" t="s">
        <v>155</v>
      </c>
      <c r="J31" s="299"/>
      <c r="K31" s="198">
        <f>K29/100</f>
        <v>0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I10:K42"/>
  <sheetViews>
    <sheetView showGridLines="0" topLeftCell="A13" workbookViewId="0">
      <selection activeCell="H32" sqref="H32"/>
    </sheetView>
  </sheetViews>
  <sheetFormatPr defaultRowHeight="15" x14ac:dyDescent="0.25"/>
  <cols>
    <col min="9" max="11" width="26.85546875" customWidth="1"/>
  </cols>
  <sheetData>
    <row r="10" spans="9:11" ht="15.75" thickBot="1" x14ac:dyDescent="0.3"/>
    <row r="11" spans="9:11" ht="30.75" thickBot="1" x14ac:dyDescent="0.3">
      <c r="I11" s="1" t="s">
        <v>10</v>
      </c>
      <c r="J11" s="2"/>
      <c r="K11" s="3"/>
    </row>
    <row r="13" spans="9:11" ht="15.75" thickBot="1" x14ac:dyDescent="0.3"/>
    <row r="14" spans="9:11" ht="15.75" thickBot="1" x14ac:dyDescent="0.3">
      <c r="I14" s="4" t="s">
        <v>0</v>
      </c>
      <c r="J14" s="5"/>
      <c r="K14" s="6"/>
    </row>
    <row r="15" spans="9:11" ht="15.75" thickBot="1" x14ac:dyDescent="0.3">
      <c r="I15" s="4" t="s">
        <v>11</v>
      </c>
      <c r="J15" s="5"/>
      <c r="K15" s="6"/>
    </row>
    <row r="16" spans="9:11" ht="15.75" thickBot="1" x14ac:dyDescent="0.3">
      <c r="I16" s="1" t="s">
        <v>1</v>
      </c>
      <c r="J16" s="2"/>
      <c r="K16" s="3"/>
    </row>
    <row r="17" spans="9:11" x14ac:dyDescent="0.25">
      <c r="I17" s="23" t="s">
        <v>2</v>
      </c>
      <c r="J17" s="24" t="s">
        <v>3</v>
      </c>
      <c r="K17" s="25" t="s">
        <v>4</v>
      </c>
    </row>
    <row r="18" spans="9:11" x14ac:dyDescent="0.25">
      <c r="I18" s="7"/>
      <c r="J18" s="8" t="s">
        <v>12</v>
      </c>
      <c r="K18" s="9"/>
    </row>
    <row r="19" spans="9:11" x14ac:dyDescent="0.25">
      <c r="I19" s="7"/>
      <c r="J19" s="8"/>
      <c r="K19" s="9"/>
    </row>
    <row r="20" spans="9:11" x14ac:dyDescent="0.25">
      <c r="I20" s="7"/>
      <c r="J20" s="8"/>
      <c r="K20" s="9"/>
    </row>
    <row r="21" spans="9:11" x14ac:dyDescent="0.25">
      <c r="I21" s="7"/>
      <c r="J21" s="8"/>
      <c r="K21" s="9"/>
    </row>
    <row r="22" spans="9:11" ht="15.75" thickBot="1" x14ac:dyDescent="0.3">
      <c r="I22" s="18"/>
      <c r="J22" s="19"/>
      <c r="K22" s="26"/>
    </row>
    <row r="23" spans="9:11" ht="15.75" thickBot="1" x14ac:dyDescent="0.3">
      <c r="I23" s="20" t="s">
        <v>5</v>
      </c>
      <c r="J23" s="21"/>
      <c r="K23" s="28">
        <f>SUM(K18:K22)</f>
        <v>0</v>
      </c>
    </row>
    <row r="24" spans="9:11" ht="15.75" thickBot="1" x14ac:dyDescent="0.3">
      <c r="I24" s="1" t="s">
        <v>6</v>
      </c>
      <c r="J24" s="2"/>
      <c r="K24" s="3"/>
    </row>
    <row r="25" spans="9:11" x14ac:dyDescent="0.25">
      <c r="I25" s="23" t="s">
        <v>2</v>
      </c>
      <c r="J25" s="24" t="s">
        <v>3</v>
      </c>
      <c r="K25" s="25" t="s">
        <v>22</v>
      </c>
    </row>
    <row r="26" spans="9:11" x14ac:dyDescent="0.25">
      <c r="I26" s="7"/>
      <c r="J26" s="8" t="s">
        <v>12</v>
      </c>
      <c r="K26" s="9"/>
    </row>
    <row r="27" spans="9:11" x14ac:dyDescent="0.25">
      <c r="I27" s="7"/>
      <c r="J27" s="8"/>
      <c r="K27" s="9"/>
    </row>
    <row r="28" spans="9:11" x14ac:dyDescent="0.25">
      <c r="I28" s="7"/>
      <c r="J28" s="8"/>
      <c r="K28" s="9"/>
    </row>
    <row r="29" spans="9:11" x14ac:dyDescent="0.25">
      <c r="I29" s="7"/>
      <c r="J29" s="8"/>
      <c r="K29" s="9"/>
    </row>
    <row r="30" spans="9:11" ht="15.75" thickBot="1" x14ac:dyDescent="0.3">
      <c r="I30" s="18"/>
      <c r="J30" s="19"/>
      <c r="K30" s="26"/>
    </row>
    <row r="31" spans="9:11" ht="15.75" thickBot="1" x14ac:dyDescent="0.3">
      <c r="I31" s="20" t="s">
        <v>5</v>
      </c>
      <c r="J31" s="21"/>
      <c r="K31" s="28">
        <f>SUM(K26:K30)</f>
        <v>0</v>
      </c>
    </row>
    <row r="32" spans="9:11" ht="27.75" customHeight="1" thickBot="1" x14ac:dyDescent="0.3">
      <c r="I32" s="15" t="s">
        <v>13</v>
      </c>
      <c r="J32" s="16"/>
      <c r="K32" s="17"/>
    </row>
    <row r="33" spans="9:11" ht="27.75" customHeight="1" thickBot="1" x14ac:dyDescent="0.3">
      <c r="I33" s="15" t="s">
        <v>14</v>
      </c>
      <c r="J33" s="16"/>
      <c r="K33" s="10"/>
    </row>
    <row r="34" spans="9:11" ht="15.75" thickBot="1" x14ac:dyDescent="0.3">
      <c r="I34" s="1" t="s">
        <v>7</v>
      </c>
      <c r="J34" s="2"/>
      <c r="K34" s="3"/>
    </row>
    <row r="35" spans="9:11" x14ac:dyDescent="0.25">
      <c r="I35" s="23" t="s">
        <v>15</v>
      </c>
      <c r="J35" s="24" t="s">
        <v>3</v>
      </c>
      <c r="K35" s="25" t="s">
        <v>16</v>
      </c>
    </row>
    <row r="36" spans="9:11" ht="30" x14ac:dyDescent="0.25">
      <c r="I36" s="22" t="s">
        <v>17</v>
      </c>
      <c r="J36" s="8"/>
      <c r="K36" s="9" t="s">
        <v>20</v>
      </c>
    </row>
    <row r="37" spans="9:11" ht="45" x14ac:dyDescent="0.25">
      <c r="I37" s="22" t="s">
        <v>18</v>
      </c>
      <c r="J37" s="8"/>
      <c r="K37" s="9" t="s">
        <v>21</v>
      </c>
    </row>
    <row r="38" spans="9:11" ht="30" x14ac:dyDescent="0.25">
      <c r="I38" s="22" t="s">
        <v>19</v>
      </c>
      <c r="J38" s="8"/>
      <c r="K38" s="9" t="s">
        <v>20</v>
      </c>
    </row>
    <row r="39" spans="9:11" ht="31.5" customHeight="1" thickBot="1" x14ac:dyDescent="0.3">
      <c r="I39" s="22"/>
      <c r="J39" s="8"/>
      <c r="K39" s="26"/>
    </row>
    <row r="40" spans="9:11" ht="15.75" thickBot="1" x14ac:dyDescent="0.3">
      <c r="I40" s="20" t="s">
        <v>5</v>
      </c>
      <c r="J40" s="21"/>
      <c r="K40" s="27"/>
    </row>
    <row r="41" spans="9:11" x14ac:dyDescent="0.25">
      <c r="I41" s="13" t="s">
        <v>8</v>
      </c>
      <c r="J41" s="14" t="s">
        <v>9</v>
      </c>
    </row>
    <row r="42" spans="9:11" ht="15.75" thickBot="1" x14ac:dyDescent="0.3">
      <c r="I42" s="11"/>
      <c r="J42" s="12"/>
    </row>
  </sheetData>
  <phoneticPr fontId="21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66FF99"/>
    <pageSetUpPr fitToPage="1"/>
  </sheetPr>
  <dimension ref="C5:N31"/>
  <sheetViews>
    <sheetView showGridLines="0" topLeftCell="A7" zoomScale="70" zoomScaleNormal="70" zoomScaleSheetLayoutView="70" workbookViewId="0">
      <selection activeCell="G25" sqref="G25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300" t="s">
        <v>159</v>
      </c>
      <c r="E8" s="300"/>
      <c r="F8" s="300"/>
      <c r="G8" s="300"/>
      <c r="H8" s="300"/>
      <c r="I8" s="300"/>
      <c r="J8" s="170" t="s">
        <v>172</v>
      </c>
      <c r="K8" s="215" t="s">
        <v>192</v>
      </c>
      <c r="N8" s="112"/>
    </row>
    <row r="9" spans="3:14" ht="31.5" x14ac:dyDescent="0.25">
      <c r="D9" s="301" t="s">
        <v>158</v>
      </c>
      <c r="E9" s="302"/>
      <c r="F9" s="316" t="s">
        <v>188</v>
      </c>
      <c r="G9" s="316"/>
      <c r="H9" s="316"/>
      <c r="I9" s="316"/>
      <c r="J9" s="306" t="s">
        <v>173</v>
      </c>
      <c r="K9" s="307"/>
      <c r="N9" s="112"/>
    </row>
    <row r="10" spans="3:14" ht="28.5" customHeight="1" x14ac:dyDescent="0.25">
      <c r="D10" s="308" t="s">
        <v>127</v>
      </c>
      <c r="E10" s="309"/>
      <c r="F10" s="317" t="s">
        <v>182</v>
      </c>
      <c r="G10" s="317"/>
      <c r="H10" s="317"/>
      <c r="I10" s="317"/>
      <c r="J10" s="171" t="s">
        <v>162</v>
      </c>
      <c r="K10" s="199"/>
      <c r="N10" s="112"/>
    </row>
    <row r="11" spans="3:14" ht="110.45" customHeight="1" x14ac:dyDescent="0.3">
      <c r="D11" s="303" t="s">
        <v>160</v>
      </c>
      <c r="E11" s="304"/>
      <c r="F11" s="216" t="s">
        <v>193</v>
      </c>
      <c r="G11" s="175" t="s">
        <v>176</v>
      </c>
      <c r="H11" s="318" t="s">
        <v>211</v>
      </c>
      <c r="I11" s="319"/>
      <c r="J11" s="172" t="s">
        <v>163</v>
      </c>
      <c r="K11" s="143"/>
      <c r="N11" s="112"/>
    </row>
    <row r="12" spans="3:14" customFormat="1" ht="52.5" customHeight="1" x14ac:dyDescent="0.3">
      <c r="D12" s="303" t="s">
        <v>164</v>
      </c>
      <c r="E12" s="304"/>
      <c r="F12" s="144" t="s">
        <v>191</v>
      </c>
      <c r="G12" s="174" t="s">
        <v>176</v>
      </c>
      <c r="H12" s="305" t="s">
        <v>282</v>
      </c>
      <c r="I12" s="305"/>
      <c r="J12" s="171" t="s">
        <v>171</v>
      </c>
      <c r="K12" s="143"/>
    </row>
    <row r="13" spans="3:14" customFormat="1" ht="49.5" customHeight="1" x14ac:dyDescent="0.35">
      <c r="D13" s="176" t="s">
        <v>166</v>
      </c>
      <c r="E13" s="176"/>
      <c r="F13" s="144" t="s">
        <v>191</v>
      </c>
      <c r="G13" s="176" t="s">
        <v>176</v>
      </c>
      <c r="H13" s="305"/>
      <c r="I13" s="305"/>
      <c r="J13" s="173" t="s">
        <v>5</v>
      </c>
      <c r="K13" s="200"/>
    </row>
    <row r="14" spans="3:14" customFormat="1" ht="110.25" customHeight="1" thickBot="1" x14ac:dyDescent="0.3">
      <c r="D14" s="310" t="s">
        <v>165</v>
      </c>
      <c r="E14" s="310"/>
      <c r="F14" s="320" t="s">
        <v>283</v>
      </c>
      <c r="G14" s="320"/>
      <c r="H14" s="320"/>
      <c r="I14" s="320"/>
      <c r="J14" s="210" t="s">
        <v>180</v>
      </c>
      <c r="K14" s="209"/>
    </row>
    <row r="15" spans="3:14" ht="76.5" customHeight="1" x14ac:dyDescent="0.25">
      <c r="D15" s="314" t="s">
        <v>128</v>
      </c>
      <c r="E15" s="293" t="s">
        <v>142</v>
      </c>
      <c r="F15" s="294"/>
      <c r="G15" s="177" t="s">
        <v>146</v>
      </c>
      <c r="H15" s="178" t="s">
        <v>143</v>
      </c>
      <c r="I15" s="178" t="s">
        <v>153</v>
      </c>
      <c r="J15" s="178" t="s">
        <v>144</v>
      </c>
      <c r="K15" s="179" t="s">
        <v>145</v>
      </c>
    </row>
    <row r="16" spans="3:14" ht="82.5" customHeight="1" x14ac:dyDescent="0.25">
      <c r="D16" s="315"/>
      <c r="E16" s="126" t="s">
        <v>130</v>
      </c>
      <c r="F16" s="138" t="s">
        <v>285</v>
      </c>
      <c r="G16" s="138" t="s">
        <v>284</v>
      </c>
      <c r="H16" s="138" t="s">
        <v>286</v>
      </c>
      <c r="I16" s="140" t="s">
        <v>287</v>
      </c>
      <c r="J16" s="219" t="s">
        <v>279</v>
      </c>
      <c r="K16" s="130">
        <v>70</v>
      </c>
    </row>
    <row r="17" spans="4:11" ht="37.5" x14ac:dyDescent="0.25">
      <c r="D17" s="315"/>
      <c r="E17" s="126" t="s">
        <v>131</v>
      </c>
      <c r="F17" s="138" t="s">
        <v>288</v>
      </c>
      <c r="G17" s="138" t="s">
        <v>284</v>
      </c>
      <c r="H17" s="138" t="s">
        <v>289</v>
      </c>
      <c r="I17" s="140" t="s">
        <v>228</v>
      </c>
      <c r="J17" s="139">
        <v>44561</v>
      </c>
      <c r="K17" s="130">
        <v>30</v>
      </c>
    </row>
    <row r="18" spans="4:11" ht="33.75" customHeight="1" x14ac:dyDescent="0.25">
      <c r="D18" s="315"/>
      <c r="E18" s="126" t="s">
        <v>132</v>
      </c>
      <c r="F18" s="138"/>
      <c r="G18" s="138"/>
      <c r="H18" s="138"/>
      <c r="I18" s="140"/>
      <c r="J18" s="139"/>
      <c r="K18" s="130"/>
    </row>
    <row r="19" spans="4:11" ht="35.25" customHeight="1" x14ac:dyDescent="0.25">
      <c r="D19" s="315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315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2"/>
      <c r="E21" s="180"/>
      <c r="F21" s="181"/>
      <c r="G21" s="181"/>
      <c r="H21" s="181"/>
      <c r="I21" s="181"/>
      <c r="J21" s="182" t="s">
        <v>137</v>
      </c>
      <c r="K21" s="183">
        <f>SUM(K16:K20)</f>
        <v>100</v>
      </c>
    </row>
    <row r="22" spans="4:11" ht="16.5" customHeight="1" thickBot="1" x14ac:dyDescent="0.3">
      <c r="D22" s="192"/>
      <c r="E22" s="184"/>
      <c r="F22" s="184"/>
      <c r="G22" s="184"/>
      <c r="H22" s="184"/>
      <c r="I22" s="184"/>
      <c r="J22" s="185"/>
      <c r="K22" s="186"/>
    </row>
    <row r="23" spans="4:11" ht="61.5" customHeight="1" x14ac:dyDescent="0.25">
      <c r="D23" s="290" t="s">
        <v>129</v>
      </c>
      <c r="E23" s="187" t="s">
        <v>147</v>
      </c>
      <c r="F23" s="188"/>
      <c r="G23" s="188"/>
      <c r="H23" s="188"/>
      <c r="I23" s="189" t="s">
        <v>148</v>
      </c>
      <c r="J23" s="190" t="s">
        <v>154</v>
      </c>
      <c r="K23" s="191"/>
    </row>
    <row r="24" spans="4:11" ht="46.5" customHeight="1" x14ac:dyDescent="0.25">
      <c r="D24" s="291"/>
      <c r="E24" s="126" t="s">
        <v>130</v>
      </c>
      <c r="F24" s="99"/>
      <c r="G24" s="101"/>
      <c r="H24" s="100"/>
      <c r="I24" s="132">
        <v>0</v>
      </c>
      <c r="J24" s="129"/>
      <c r="K24" s="131"/>
    </row>
    <row r="25" spans="4:11" ht="33.75" customHeight="1" x14ac:dyDescent="0.25">
      <c r="D25" s="291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91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91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91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5"/>
      <c r="E29" s="180"/>
      <c r="F29" s="181"/>
      <c r="G29" s="181"/>
      <c r="H29" s="181"/>
      <c r="I29" s="182" t="s">
        <v>157</v>
      </c>
      <c r="J29" s="194"/>
      <c r="K29" s="195">
        <f>SUM(K24:K28)</f>
        <v>0</v>
      </c>
    </row>
    <row r="30" spans="4:11" ht="16.5" customHeight="1" thickBot="1" x14ac:dyDescent="0.3">
      <c r="D30" s="193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05" t="s">
        <v>135</v>
      </c>
      <c r="E31" s="206" t="s">
        <v>177</v>
      </c>
      <c r="F31" s="296"/>
      <c r="G31" s="297"/>
      <c r="H31" s="298"/>
      <c r="I31" s="299" t="s">
        <v>155</v>
      </c>
      <c r="J31" s="299"/>
      <c r="K31" s="198">
        <f>K29/100</f>
        <v>0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3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66FF99"/>
    <pageSetUpPr fitToPage="1"/>
  </sheetPr>
  <dimension ref="C5:N31"/>
  <sheetViews>
    <sheetView showGridLines="0" topLeftCell="A10" zoomScale="70" zoomScaleNormal="70" zoomScaleSheetLayoutView="70" workbookViewId="0">
      <selection activeCell="F14" sqref="F14:I14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300" t="s">
        <v>159</v>
      </c>
      <c r="E8" s="300"/>
      <c r="F8" s="300"/>
      <c r="G8" s="300"/>
      <c r="H8" s="300"/>
      <c r="I8" s="300"/>
      <c r="J8" s="170" t="s">
        <v>172</v>
      </c>
      <c r="K8" s="215" t="s">
        <v>192</v>
      </c>
      <c r="N8" s="112"/>
    </row>
    <row r="9" spans="3:14" ht="31.5" x14ac:dyDescent="0.25">
      <c r="D9" s="301" t="s">
        <v>158</v>
      </c>
      <c r="E9" s="302"/>
      <c r="F9" s="316" t="s">
        <v>188</v>
      </c>
      <c r="G9" s="316"/>
      <c r="H9" s="316"/>
      <c r="I9" s="316"/>
      <c r="J9" s="306" t="s">
        <v>173</v>
      </c>
      <c r="K9" s="307"/>
      <c r="N9" s="112"/>
    </row>
    <row r="10" spans="3:14" ht="28.5" customHeight="1" x14ac:dyDescent="0.25">
      <c r="D10" s="308" t="s">
        <v>127</v>
      </c>
      <c r="E10" s="309"/>
      <c r="F10" s="317" t="s">
        <v>182</v>
      </c>
      <c r="G10" s="317"/>
      <c r="H10" s="317"/>
      <c r="I10" s="317"/>
      <c r="J10" s="171" t="s">
        <v>162</v>
      </c>
      <c r="K10" s="199"/>
      <c r="N10" s="112"/>
    </row>
    <row r="11" spans="3:14" ht="110.45" customHeight="1" x14ac:dyDescent="0.3">
      <c r="D11" s="303" t="s">
        <v>160</v>
      </c>
      <c r="E11" s="304"/>
      <c r="F11" s="216" t="s">
        <v>193</v>
      </c>
      <c r="G11" s="175" t="s">
        <v>176</v>
      </c>
      <c r="H11" s="318" t="s">
        <v>293</v>
      </c>
      <c r="I11" s="319"/>
      <c r="J11" s="172" t="s">
        <v>163</v>
      </c>
      <c r="K11" s="143"/>
      <c r="N11" s="112"/>
    </row>
    <row r="12" spans="3:14" customFormat="1" ht="52.5" customHeight="1" x14ac:dyDescent="0.3">
      <c r="D12" s="303" t="s">
        <v>164</v>
      </c>
      <c r="E12" s="304"/>
      <c r="F12" s="144" t="s">
        <v>191</v>
      </c>
      <c r="G12" s="174" t="s">
        <v>176</v>
      </c>
      <c r="H12" s="305" t="s">
        <v>282</v>
      </c>
      <c r="I12" s="305"/>
      <c r="J12" s="171" t="s">
        <v>171</v>
      </c>
      <c r="K12" s="143"/>
    </row>
    <row r="13" spans="3:14" customFormat="1" ht="49.5" customHeight="1" x14ac:dyDescent="0.35">
      <c r="D13" s="176" t="s">
        <v>166</v>
      </c>
      <c r="E13" s="176"/>
      <c r="F13" s="144" t="s">
        <v>191</v>
      </c>
      <c r="G13" s="176" t="s">
        <v>176</v>
      </c>
      <c r="H13" s="305"/>
      <c r="I13" s="305"/>
      <c r="J13" s="173" t="s">
        <v>5</v>
      </c>
      <c r="K13" s="200"/>
    </row>
    <row r="14" spans="3:14" customFormat="1" ht="110.25" customHeight="1" thickBot="1" x14ac:dyDescent="0.3">
      <c r="D14" s="310" t="s">
        <v>165</v>
      </c>
      <c r="E14" s="310"/>
      <c r="F14" s="321" t="s">
        <v>356</v>
      </c>
      <c r="G14" s="321"/>
      <c r="H14" s="321"/>
      <c r="I14" s="321"/>
      <c r="J14" s="210" t="s">
        <v>180</v>
      </c>
      <c r="K14" s="209"/>
    </row>
    <row r="15" spans="3:14" ht="76.5" customHeight="1" x14ac:dyDescent="0.25">
      <c r="D15" s="314" t="s">
        <v>128</v>
      </c>
      <c r="E15" s="293" t="s">
        <v>142</v>
      </c>
      <c r="F15" s="294"/>
      <c r="G15" s="177" t="s">
        <v>146</v>
      </c>
      <c r="H15" s="178" t="s">
        <v>143</v>
      </c>
      <c r="I15" s="178" t="s">
        <v>153</v>
      </c>
      <c r="J15" s="178" t="s">
        <v>144</v>
      </c>
      <c r="K15" s="179" t="s">
        <v>145</v>
      </c>
    </row>
    <row r="16" spans="3:14" ht="115.5" customHeight="1" x14ac:dyDescent="0.25">
      <c r="D16" s="315"/>
      <c r="E16" s="126" t="s">
        <v>130</v>
      </c>
      <c r="F16" s="138" t="s">
        <v>232</v>
      </c>
      <c r="G16" s="138" t="s">
        <v>284</v>
      </c>
      <c r="H16" s="138" t="s">
        <v>290</v>
      </c>
      <c r="I16" s="140" t="s">
        <v>291</v>
      </c>
      <c r="J16" s="219" t="s">
        <v>279</v>
      </c>
      <c r="K16" s="130">
        <v>70</v>
      </c>
    </row>
    <row r="17" spans="4:11" ht="75" x14ac:dyDescent="0.25">
      <c r="D17" s="315"/>
      <c r="E17" s="126" t="s">
        <v>131</v>
      </c>
      <c r="F17" s="138" t="s">
        <v>233</v>
      </c>
      <c r="G17" s="138" t="s">
        <v>284</v>
      </c>
      <c r="H17" s="138" t="s">
        <v>292</v>
      </c>
      <c r="I17" s="140" t="s">
        <v>235</v>
      </c>
      <c r="J17" s="139">
        <v>44561</v>
      </c>
      <c r="K17" s="130">
        <v>20</v>
      </c>
    </row>
    <row r="18" spans="4:11" ht="42" customHeight="1" x14ac:dyDescent="0.25">
      <c r="D18" s="315"/>
      <c r="E18" s="126" t="s">
        <v>132</v>
      </c>
      <c r="F18" s="138" t="s">
        <v>234</v>
      </c>
      <c r="G18" s="138" t="s">
        <v>284</v>
      </c>
      <c r="H18" s="138" t="s">
        <v>236</v>
      </c>
      <c r="I18" s="140" t="s">
        <v>237</v>
      </c>
      <c r="J18" s="139">
        <v>44561</v>
      </c>
      <c r="K18" s="130">
        <v>10</v>
      </c>
    </row>
    <row r="19" spans="4:11" ht="35.25" customHeight="1" x14ac:dyDescent="0.25">
      <c r="D19" s="315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315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2"/>
      <c r="E21" s="180"/>
      <c r="F21" s="181"/>
      <c r="G21" s="181"/>
      <c r="H21" s="181"/>
      <c r="I21" s="181"/>
      <c r="J21" s="182" t="s">
        <v>137</v>
      </c>
      <c r="K21" s="183">
        <f>SUM(K16:K20)</f>
        <v>100</v>
      </c>
    </row>
    <row r="22" spans="4:11" ht="16.5" customHeight="1" thickBot="1" x14ac:dyDescent="0.3">
      <c r="D22" s="192"/>
      <c r="E22" s="184"/>
      <c r="F22" s="184"/>
      <c r="G22" s="184"/>
      <c r="H22" s="184"/>
      <c r="I22" s="184"/>
      <c r="J22" s="185"/>
      <c r="K22" s="186"/>
    </row>
    <row r="23" spans="4:11" ht="61.5" customHeight="1" x14ac:dyDescent="0.25">
      <c r="D23" s="290" t="s">
        <v>129</v>
      </c>
      <c r="E23" s="187" t="s">
        <v>147</v>
      </c>
      <c r="F23" s="188"/>
      <c r="G23" s="188"/>
      <c r="H23" s="188"/>
      <c r="I23" s="189" t="s">
        <v>148</v>
      </c>
      <c r="J23" s="190" t="s">
        <v>154</v>
      </c>
      <c r="K23" s="191"/>
    </row>
    <row r="24" spans="4:11" ht="46.5" customHeight="1" x14ac:dyDescent="0.25">
      <c r="D24" s="291"/>
      <c r="E24" s="126" t="s">
        <v>130</v>
      </c>
      <c r="F24" s="99"/>
      <c r="G24" s="101"/>
      <c r="H24" s="100"/>
      <c r="I24" s="132">
        <v>0</v>
      </c>
      <c r="J24" s="129"/>
      <c r="K24" s="131"/>
    </row>
    <row r="25" spans="4:11" ht="33.75" customHeight="1" x14ac:dyDescent="0.25">
      <c r="D25" s="291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91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91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91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5"/>
      <c r="E29" s="180"/>
      <c r="F29" s="181"/>
      <c r="G29" s="181"/>
      <c r="H29" s="181"/>
      <c r="I29" s="182" t="s">
        <v>157</v>
      </c>
      <c r="J29" s="194"/>
      <c r="K29" s="195">
        <f>SUM(K24:K28)</f>
        <v>0</v>
      </c>
    </row>
    <row r="30" spans="4:11" ht="16.5" customHeight="1" thickBot="1" x14ac:dyDescent="0.3">
      <c r="D30" s="193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05" t="s">
        <v>135</v>
      </c>
      <c r="E31" s="206" t="s">
        <v>177</v>
      </c>
      <c r="F31" s="296"/>
      <c r="G31" s="297"/>
      <c r="H31" s="298"/>
      <c r="I31" s="299" t="s">
        <v>155</v>
      </c>
      <c r="J31" s="299"/>
      <c r="K31" s="198">
        <f>K29/100</f>
        <v>0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1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66FF99"/>
    <pageSetUpPr fitToPage="1"/>
  </sheetPr>
  <dimension ref="C5:N31"/>
  <sheetViews>
    <sheetView showGridLines="0" topLeftCell="A10" zoomScale="70" zoomScaleNormal="70" zoomScaleSheetLayoutView="70" workbookViewId="0">
      <selection activeCell="G16" sqref="G16:G18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300" t="s">
        <v>159</v>
      </c>
      <c r="E8" s="300"/>
      <c r="F8" s="300"/>
      <c r="G8" s="300"/>
      <c r="H8" s="300"/>
      <c r="I8" s="300"/>
      <c r="J8" s="170" t="s">
        <v>172</v>
      </c>
      <c r="K8" s="215" t="s">
        <v>192</v>
      </c>
      <c r="N8" s="112"/>
    </row>
    <row r="9" spans="3:14" ht="31.5" x14ac:dyDescent="0.25">
      <c r="D9" s="301" t="s">
        <v>158</v>
      </c>
      <c r="E9" s="302"/>
      <c r="F9" s="316" t="s">
        <v>188</v>
      </c>
      <c r="G9" s="316"/>
      <c r="H9" s="316"/>
      <c r="I9" s="316"/>
      <c r="J9" s="306" t="s">
        <v>173</v>
      </c>
      <c r="K9" s="307"/>
      <c r="N9" s="112"/>
    </row>
    <row r="10" spans="3:14" ht="28.5" customHeight="1" x14ac:dyDescent="0.25">
      <c r="D10" s="308" t="s">
        <v>127</v>
      </c>
      <c r="E10" s="309"/>
      <c r="F10" s="317" t="s">
        <v>182</v>
      </c>
      <c r="G10" s="317"/>
      <c r="H10" s="317"/>
      <c r="I10" s="317"/>
      <c r="J10" s="171" t="s">
        <v>162</v>
      </c>
      <c r="K10" s="199"/>
      <c r="N10" s="112"/>
    </row>
    <row r="11" spans="3:14" ht="110.45" customHeight="1" x14ac:dyDescent="0.3">
      <c r="D11" s="303" t="s">
        <v>160</v>
      </c>
      <c r="E11" s="304"/>
      <c r="F11" s="216" t="s">
        <v>193</v>
      </c>
      <c r="G11" s="175" t="s">
        <v>176</v>
      </c>
      <c r="H11" s="318" t="s">
        <v>293</v>
      </c>
      <c r="I11" s="319"/>
      <c r="J11" s="172" t="s">
        <v>163</v>
      </c>
      <c r="K11" s="143"/>
      <c r="N11" s="112"/>
    </row>
    <row r="12" spans="3:14" customFormat="1" ht="52.5" customHeight="1" x14ac:dyDescent="0.3">
      <c r="D12" s="303" t="s">
        <v>164</v>
      </c>
      <c r="E12" s="304"/>
      <c r="F12" s="144" t="s">
        <v>191</v>
      </c>
      <c r="G12" s="174" t="s">
        <v>176</v>
      </c>
      <c r="H12" s="305" t="s">
        <v>282</v>
      </c>
      <c r="I12" s="305"/>
      <c r="J12" s="171" t="s">
        <v>171</v>
      </c>
      <c r="K12" s="143"/>
    </row>
    <row r="13" spans="3:14" customFormat="1" ht="49.5" customHeight="1" x14ac:dyDescent="0.35">
      <c r="D13" s="176" t="s">
        <v>166</v>
      </c>
      <c r="E13" s="176"/>
      <c r="F13" s="144" t="s">
        <v>191</v>
      </c>
      <c r="G13" s="176" t="s">
        <v>176</v>
      </c>
      <c r="H13" s="305"/>
      <c r="I13" s="305"/>
      <c r="J13" s="173" t="s">
        <v>5</v>
      </c>
      <c r="K13" s="200"/>
    </row>
    <row r="14" spans="3:14" customFormat="1" ht="110.25" customHeight="1" thickBot="1" x14ac:dyDescent="0.3">
      <c r="D14" s="310" t="s">
        <v>165</v>
      </c>
      <c r="E14" s="310"/>
      <c r="F14" s="320" t="s">
        <v>238</v>
      </c>
      <c r="G14" s="320"/>
      <c r="H14" s="320"/>
      <c r="I14" s="320"/>
      <c r="J14" s="210" t="s">
        <v>180</v>
      </c>
      <c r="K14" s="209"/>
    </row>
    <row r="15" spans="3:14" ht="76.5" customHeight="1" x14ac:dyDescent="0.25">
      <c r="D15" s="314" t="s">
        <v>128</v>
      </c>
      <c r="E15" s="293" t="s">
        <v>142</v>
      </c>
      <c r="F15" s="294"/>
      <c r="G15" s="177" t="s">
        <v>146</v>
      </c>
      <c r="H15" s="178" t="s">
        <v>143</v>
      </c>
      <c r="I15" s="178" t="s">
        <v>153</v>
      </c>
      <c r="J15" s="178" t="s">
        <v>144</v>
      </c>
      <c r="K15" s="179" t="s">
        <v>145</v>
      </c>
    </row>
    <row r="16" spans="3:14" ht="157.5" customHeight="1" x14ac:dyDescent="0.25">
      <c r="D16" s="315"/>
      <c r="E16" s="126" t="s">
        <v>130</v>
      </c>
      <c r="F16" s="138" t="s">
        <v>294</v>
      </c>
      <c r="G16" s="138" t="s">
        <v>301</v>
      </c>
      <c r="H16" s="138" t="s">
        <v>242</v>
      </c>
      <c r="I16" s="140" t="s">
        <v>300</v>
      </c>
      <c r="J16" s="219" t="s">
        <v>279</v>
      </c>
      <c r="K16" s="130">
        <v>70</v>
      </c>
    </row>
    <row r="17" spans="4:11" ht="56.25" x14ac:dyDescent="0.25">
      <c r="D17" s="315"/>
      <c r="E17" s="126" t="s">
        <v>131</v>
      </c>
      <c r="F17" s="138" t="s">
        <v>239</v>
      </c>
      <c r="G17" s="138" t="s">
        <v>301</v>
      </c>
      <c r="H17" s="138" t="s">
        <v>295</v>
      </c>
      <c r="I17" s="140" t="s">
        <v>296</v>
      </c>
      <c r="J17" s="139">
        <v>44561</v>
      </c>
      <c r="K17" s="130">
        <v>20</v>
      </c>
    </row>
    <row r="18" spans="4:11" ht="60" customHeight="1" x14ac:dyDescent="0.25">
      <c r="D18" s="315"/>
      <c r="E18" s="126" t="s">
        <v>132</v>
      </c>
      <c r="F18" s="138" t="s">
        <v>298</v>
      </c>
      <c r="G18" s="138" t="s">
        <v>301</v>
      </c>
      <c r="H18" s="138" t="s">
        <v>297</v>
      </c>
      <c r="I18" s="140" t="s">
        <v>299</v>
      </c>
      <c r="J18" s="139">
        <v>44561</v>
      </c>
      <c r="K18" s="130">
        <v>10</v>
      </c>
    </row>
    <row r="19" spans="4:11" ht="21" x14ac:dyDescent="0.25">
      <c r="D19" s="315"/>
      <c r="E19" s="126" t="s">
        <v>133</v>
      </c>
      <c r="F19" s="138"/>
      <c r="G19" s="138"/>
      <c r="H19" s="138"/>
      <c r="I19" s="140"/>
      <c r="J19" s="139"/>
      <c r="K19" s="221" t="s">
        <v>280</v>
      </c>
    </row>
    <row r="20" spans="4:11" ht="36" customHeight="1" x14ac:dyDescent="0.25">
      <c r="D20" s="315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2"/>
      <c r="E21" s="180"/>
      <c r="F21" s="181"/>
      <c r="G21" s="181"/>
      <c r="H21" s="181"/>
      <c r="I21" s="181"/>
      <c r="J21" s="182" t="s">
        <v>137</v>
      </c>
      <c r="K21" s="183">
        <f>SUM(K16:K20)</f>
        <v>100</v>
      </c>
    </row>
    <row r="22" spans="4:11" ht="16.5" customHeight="1" thickBot="1" x14ac:dyDescent="0.3">
      <c r="D22" s="192"/>
      <c r="E22" s="184"/>
      <c r="F22" s="184"/>
      <c r="G22" s="184"/>
      <c r="H22" s="184"/>
      <c r="I22" s="184"/>
      <c r="J22" s="185"/>
      <c r="K22" s="186"/>
    </row>
    <row r="23" spans="4:11" ht="61.5" customHeight="1" x14ac:dyDescent="0.25">
      <c r="D23" s="290" t="s">
        <v>129</v>
      </c>
      <c r="E23" s="187" t="s">
        <v>147</v>
      </c>
      <c r="F23" s="188"/>
      <c r="G23" s="188"/>
      <c r="H23" s="188"/>
      <c r="I23" s="189" t="s">
        <v>148</v>
      </c>
      <c r="J23" s="190" t="s">
        <v>154</v>
      </c>
      <c r="K23" s="191"/>
    </row>
    <row r="24" spans="4:11" ht="46.5" customHeight="1" x14ac:dyDescent="0.25">
      <c r="D24" s="291"/>
      <c r="E24" s="126" t="s">
        <v>130</v>
      </c>
      <c r="F24" s="99"/>
      <c r="G24" s="101"/>
      <c r="H24" s="100"/>
      <c r="I24" s="132">
        <v>0</v>
      </c>
      <c r="J24" s="129"/>
      <c r="K24" s="131"/>
    </row>
    <row r="25" spans="4:11" ht="33.75" customHeight="1" x14ac:dyDescent="0.25">
      <c r="D25" s="291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91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91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91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5"/>
      <c r="E29" s="180"/>
      <c r="F29" s="181"/>
      <c r="G29" s="181"/>
      <c r="H29" s="181"/>
      <c r="I29" s="182" t="s">
        <v>157</v>
      </c>
      <c r="J29" s="194"/>
      <c r="K29" s="195">
        <f>SUM(K24:K28)</f>
        <v>0</v>
      </c>
    </row>
    <row r="30" spans="4:11" ht="16.5" customHeight="1" thickBot="1" x14ac:dyDescent="0.3">
      <c r="D30" s="193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05" t="s">
        <v>135</v>
      </c>
      <c r="E31" s="206" t="s">
        <v>177</v>
      </c>
      <c r="F31" s="296"/>
      <c r="G31" s="297"/>
      <c r="H31" s="298"/>
      <c r="I31" s="299" t="s">
        <v>155</v>
      </c>
      <c r="J31" s="299"/>
      <c r="K31" s="198">
        <f>K29/100</f>
        <v>0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66FF99"/>
    <pageSetUpPr fitToPage="1"/>
  </sheetPr>
  <dimension ref="C5:N31"/>
  <sheetViews>
    <sheetView showGridLines="0" topLeftCell="A14" zoomScale="70" zoomScaleNormal="70" zoomScaleSheetLayoutView="70" workbookViewId="0">
      <selection activeCell="J18" sqref="J18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300" t="s">
        <v>159</v>
      </c>
      <c r="E8" s="300"/>
      <c r="F8" s="300"/>
      <c r="G8" s="300"/>
      <c r="H8" s="300"/>
      <c r="I8" s="300"/>
      <c r="J8" s="170" t="s">
        <v>172</v>
      </c>
      <c r="K8" s="215" t="s">
        <v>192</v>
      </c>
      <c r="N8" s="112"/>
    </row>
    <row r="9" spans="3:14" ht="31.5" x14ac:dyDescent="0.25">
      <c r="D9" s="301" t="s">
        <v>158</v>
      </c>
      <c r="E9" s="302"/>
      <c r="F9" s="316" t="s">
        <v>188</v>
      </c>
      <c r="G9" s="316"/>
      <c r="H9" s="316"/>
      <c r="I9" s="316"/>
      <c r="J9" s="306" t="s">
        <v>173</v>
      </c>
      <c r="K9" s="307"/>
      <c r="N9" s="112"/>
    </row>
    <row r="10" spans="3:14" ht="28.5" customHeight="1" x14ac:dyDescent="0.25">
      <c r="D10" s="308" t="s">
        <v>127</v>
      </c>
      <c r="E10" s="309"/>
      <c r="F10" s="317" t="s">
        <v>182</v>
      </c>
      <c r="G10" s="317"/>
      <c r="H10" s="317"/>
      <c r="I10" s="317"/>
      <c r="J10" s="171" t="s">
        <v>162</v>
      </c>
      <c r="K10" s="199"/>
      <c r="N10" s="112"/>
    </row>
    <row r="11" spans="3:14" ht="110.45" customHeight="1" x14ac:dyDescent="0.3">
      <c r="D11" s="303" t="s">
        <v>160</v>
      </c>
      <c r="E11" s="304"/>
      <c r="F11" s="216" t="s">
        <v>193</v>
      </c>
      <c r="G11" s="175" t="s">
        <v>176</v>
      </c>
      <c r="H11" s="318" t="s">
        <v>293</v>
      </c>
      <c r="I11" s="319"/>
      <c r="J11" s="172" t="s">
        <v>163</v>
      </c>
      <c r="K11" s="143"/>
      <c r="N11" s="112"/>
    </row>
    <row r="12" spans="3:14" customFormat="1" ht="52.5" customHeight="1" x14ac:dyDescent="0.3">
      <c r="D12" s="303" t="s">
        <v>164</v>
      </c>
      <c r="E12" s="304"/>
      <c r="F12" s="144" t="s">
        <v>191</v>
      </c>
      <c r="G12" s="174" t="s">
        <v>176</v>
      </c>
      <c r="H12" s="305" t="s">
        <v>282</v>
      </c>
      <c r="I12" s="305"/>
      <c r="J12" s="171" t="s">
        <v>171</v>
      </c>
      <c r="K12" s="143"/>
    </row>
    <row r="13" spans="3:14" customFormat="1" ht="49.5" customHeight="1" x14ac:dyDescent="0.35">
      <c r="D13" s="176" t="s">
        <v>166</v>
      </c>
      <c r="E13" s="176"/>
      <c r="F13" s="144" t="s">
        <v>191</v>
      </c>
      <c r="G13" s="176" t="s">
        <v>176</v>
      </c>
      <c r="H13" s="305"/>
      <c r="I13" s="305"/>
      <c r="J13" s="173" t="s">
        <v>5</v>
      </c>
      <c r="K13" s="200"/>
    </row>
    <row r="14" spans="3:14" customFormat="1" ht="110.25" customHeight="1" thickBot="1" x14ac:dyDescent="0.3">
      <c r="D14" s="310" t="s">
        <v>165</v>
      </c>
      <c r="E14" s="310"/>
      <c r="F14" s="320" t="s">
        <v>302</v>
      </c>
      <c r="G14" s="320"/>
      <c r="H14" s="320"/>
      <c r="I14" s="320"/>
      <c r="J14" s="210" t="s">
        <v>180</v>
      </c>
      <c r="K14" s="209"/>
    </row>
    <row r="15" spans="3:14" ht="76.5" customHeight="1" x14ac:dyDescent="0.25">
      <c r="D15" s="314" t="s">
        <v>128</v>
      </c>
      <c r="E15" s="293" t="s">
        <v>142</v>
      </c>
      <c r="F15" s="294"/>
      <c r="G15" s="177" t="s">
        <v>146</v>
      </c>
      <c r="H15" s="178" t="s">
        <v>143</v>
      </c>
      <c r="I15" s="178" t="s">
        <v>153</v>
      </c>
      <c r="J15" s="178" t="s">
        <v>144</v>
      </c>
      <c r="K15" s="179" t="s">
        <v>145</v>
      </c>
    </row>
    <row r="16" spans="3:14" ht="147.75" customHeight="1" x14ac:dyDescent="0.25">
      <c r="D16" s="315"/>
      <c r="E16" s="126" t="s">
        <v>130</v>
      </c>
      <c r="F16" s="138" t="s">
        <v>303</v>
      </c>
      <c r="G16" s="138" t="s">
        <v>304</v>
      </c>
      <c r="H16" s="138" t="s">
        <v>305</v>
      </c>
      <c r="I16" s="140" t="s">
        <v>306</v>
      </c>
      <c r="J16" s="219" t="s">
        <v>312</v>
      </c>
      <c r="K16" s="130">
        <v>80</v>
      </c>
    </row>
    <row r="17" spans="4:11" ht="127.5" customHeight="1" x14ac:dyDescent="0.25">
      <c r="D17" s="315"/>
      <c r="E17" s="126" t="s">
        <v>131</v>
      </c>
      <c r="F17" s="138" t="s">
        <v>308</v>
      </c>
      <c r="G17" s="138" t="s">
        <v>304</v>
      </c>
      <c r="H17" s="138" t="s">
        <v>248</v>
      </c>
      <c r="I17" s="140" t="s">
        <v>249</v>
      </c>
      <c r="J17" s="139">
        <v>44499</v>
      </c>
      <c r="K17" s="130">
        <v>5</v>
      </c>
    </row>
    <row r="18" spans="4:11" ht="93.75" x14ac:dyDescent="0.25">
      <c r="D18" s="315"/>
      <c r="E18" s="126" t="s">
        <v>132</v>
      </c>
      <c r="F18" s="138" t="s">
        <v>309</v>
      </c>
      <c r="G18" s="138" t="s">
        <v>304</v>
      </c>
      <c r="H18" s="138" t="s">
        <v>250</v>
      </c>
      <c r="I18" s="140" t="s">
        <v>251</v>
      </c>
      <c r="J18" s="139">
        <v>44561</v>
      </c>
      <c r="K18" s="130">
        <v>5</v>
      </c>
    </row>
    <row r="19" spans="4:11" ht="75" x14ac:dyDescent="0.25">
      <c r="D19" s="315"/>
      <c r="E19" s="126" t="s">
        <v>133</v>
      </c>
      <c r="F19" s="138" t="s">
        <v>310</v>
      </c>
      <c r="G19" s="138" t="s">
        <v>304</v>
      </c>
      <c r="H19" s="138" t="s">
        <v>311</v>
      </c>
      <c r="I19" s="140" t="s">
        <v>249</v>
      </c>
      <c r="J19" s="139">
        <v>44561</v>
      </c>
      <c r="K19" s="221">
        <v>10</v>
      </c>
    </row>
    <row r="20" spans="4:11" ht="36" customHeight="1" x14ac:dyDescent="0.25">
      <c r="D20" s="315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2"/>
      <c r="E21" s="180"/>
      <c r="F21" s="181"/>
      <c r="G21" s="181"/>
      <c r="H21" s="181"/>
      <c r="I21" s="181"/>
      <c r="J21" s="182" t="s">
        <v>137</v>
      </c>
      <c r="K21" s="183">
        <f>SUM(K16:K20)</f>
        <v>100</v>
      </c>
    </row>
    <row r="22" spans="4:11" ht="16.5" customHeight="1" thickBot="1" x14ac:dyDescent="0.3">
      <c r="D22" s="192"/>
      <c r="E22" s="184"/>
      <c r="F22" s="184"/>
      <c r="G22" s="184"/>
      <c r="H22" s="184"/>
      <c r="I22" s="184"/>
      <c r="J22" s="185"/>
      <c r="K22" s="186"/>
    </row>
    <row r="23" spans="4:11" ht="61.5" customHeight="1" x14ac:dyDescent="0.25">
      <c r="D23" s="290" t="s">
        <v>129</v>
      </c>
      <c r="E23" s="187" t="s">
        <v>147</v>
      </c>
      <c r="F23" s="188"/>
      <c r="G23" s="188"/>
      <c r="H23" s="188"/>
      <c r="I23" s="189" t="s">
        <v>148</v>
      </c>
      <c r="J23" s="190" t="s">
        <v>154</v>
      </c>
      <c r="K23" s="191"/>
    </row>
    <row r="24" spans="4:11" ht="46.5" customHeight="1" x14ac:dyDescent="0.25">
      <c r="D24" s="291"/>
      <c r="E24" s="126" t="s">
        <v>130</v>
      </c>
      <c r="F24" s="99"/>
      <c r="G24" s="101"/>
      <c r="H24" s="100"/>
      <c r="I24" s="132">
        <v>0</v>
      </c>
      <c r="J24" s="129"/>
      <c r="K24" s="131"/>
    </row>
    <row r="25" spans="4:11" ht="33.75" customHeight="1" x14ac:dyDescent="0.25">
      <c r="D25" s="291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91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91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91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5"/>
      <c r="E29" s="180"/>
      <c r="F29" s="181"/>
      <c r="G29" s="181"/>
      <c r="H29" s="181"/>
      <c r="I29" s="182" t="s">
        <v>157</v>
      </c>
      <c r="J29" s="194"/>
      <c r="K29" s="195">
        <f>SUM(K24:K28)</f>
        <v>0</v>
      </c>
    </row>
    <row r="30" spans="4:11" ht="16.5" customHeight="1" thickBot="1" x14ac:dyDescent="0.3">
      <c r="D30" s="193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05" t="s">
        <v>135</v>
      </c>
      <c r="E31" s="206" t="s">
        <v>177</v>
      </c>
      <c r="F31" s="296"/>
      <c r="G31" s="297"/>
      <c r="H31" s="298"/>
      <c r="I31" s="299" t="s">
        <v>155</v>
      </c>
      <c r="J31" s="299"/>
      <c r="K31" s="198">
        <f>K29/100</f>
        <v>0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36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66FF99"/>
    <pageSetUpPr fitToPage="1"/>
  </sheetPr>
  <dimension ref="C5:N31"/>
  <sheetViews>
    <sheetView showGridLines="0" topLeftCell="A4" zoomScale="70" zoomScaleNormal="70" zoomScaleSheetLayoutView="70" workbookViewId="0">
      <selection activeCell="K19" sqref="K19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300" t="s">
        <v>159</v>
      </c>
      <c r="E8" s="300"/>
      <c r="F8" s="300"/>
      <c r="G8" s="300"/>
      <c r="H8" s="300"/>
      <c r="I8" s="300"/>
      <c r="J8" s="170" t="s">
        <v>172</v>
      </c>
      <c r="K8" s="215" t="s">
        <v>192</v>
      </c>
      <c r="N8" s="112"/>
    </row>
    <row r="9" spans="3:14" ht="31.5" x14ac:dyDescent="0.25">
      <c r="D9" s="301" t="s">
        <v>158</v>
      </c>
      <c r="E9" s="302"/>
      <c r="F9" s="316" t="s">
        <v>188</v>
      </c>
      <c r="G9" s="316"/>
      <c r="H9" s="316"/>
      <c r="I9" s="316"/>
      <c r="J9" s="306" t="s">
        <v>173</v>
      </c>
      <c r="K9" s="307"/>
      <c r="N9" s="112"/>
    </row>
    <row r="10" spans="3:14" ht="28.5" customHeight="1" x14ac:dyDescent="0.25">
      <c r="D10" s="308" t="s">
        <v>127</v>
      </c>
      <c r="E10" s="309"/>
      <c r="F10" s="317" t="s">
        <v>182</v>
      </c>
      <c r="G10" s="317"/>
      <c r="H10" s="317"/>
      <c r="I10" s="317"/>
      <c r="J10" s="171" t="s">
        <v>162</v>
      </c>
      <c r="K10" s="199"/>
      <c r="N10" s="112"/>
    </row>
    <row r="11" spans="3:14" ht="110.45" customHeight="1" x14ac:dyDescent="0.3">
      <c r="D11" s="303" t="s">
        <v>160</v>
      </c>
      <c r="E11" s="304"/>
      <c r="F11" s="216" t="s">
        <v>193</v>
      </c>
      <c r="G11" s="175" t="s">
        <v>176</v>
      </c>
      <c r="H11" s="318" t="s">
        <v>293</v>
      </c>
      <c r="I11" s="319"/>
      <c r="J11" s="172" t="s">
        <v>163</v>
      </c>
      <c r="K11" s="143"/>
      <c r="N11" s="112"/>
    </row>
    <row r="12" spans="3:14" customFormat="1" ht="52.5" customHeight="1" x14ac:dyDescent="0.3">
      <c r="D12" s="303" t="s">
        <v>164</v>
      </c>
      <c r="E12" s="304"/>
      <c r="F12" s="144" t="s">
        <v>191</v>
      </c>
      <c r="G12" s="174" t="s">
        <v>176</v>
      </c>
      <c r="H12" s="305" t="s">
        <v>282</v>
      </c>
      <c r="I12" s="305"/>
      <c r="J12" s="171" t="s">
        <v>171</v>
      </c>
      <c r="K12" s="143"/>
    </row>
    <row r="13" spans="3:14" customFormat="1" ht="49.5" customHeight="1" x14ac:dyDescent="0.35">
      <c r="D13" s="176" t="s">
        <v>166</v>
      </c>
      <c r="E13" s="176"/>
      <c r="F13" s="144" t="s">
        <v>191</v>
      </c>
      <c r="G13" s="176" t="s">
        <v>176</v>
      </c>
      <c r="H13" s="305"/>
      <c r="I13" s="305"/>
      <c r="J13" s="173" t="s">
        <v>5</v>
      </c>
      <c r="K13" s="200"/>
    </row>
    <row r="14" spans="3:14" customFormat="1" ht="110.25" customHeight="1" thickBot="1" x14ac:dyDescent="0.3">
      <c r="D14" s="310" t="s">
        <v>165</v>
      </c>
      <c r="E14" s="310"/>
      <c r="F14" s="320" t="s">
        <v>253</v>
      </c>
      <c r="G14" s="320"/>
      <c r="H14" s="320"/>
      <c r="I14" s="320"/>
      <c r="J14" s="210" t="s">
        <v>180</v>
      </c>
      <c r="K14" s="209"/>
    </row>
    <row r="15" spans="3:14" ht="76.5" customHeight="1" x14ac:dyDescent="0.25">
      <c r="D15" s="314" t="s">
        <v>128</v>
      </c>
      <c r="E15" s="293" t="s">
        <v>142</v>
      </c>
      <c r="F15" s="294"/>
      <c r="G15" s="177" t="s">
        <v>146</v>
      </c>
      <c r="H15" s="178" t="s">
        <v>143</v>
      </c>
      <c r="I15" s="178" t="s">
        <v>153</v>
      </c>
      <c r="J15" s="178" t="s">
        <v>144</v>
      </c>
      <c r="K15" s="179" t="s">
        <v>145</v>
      </c>
    </row>
    <row r="16" spans="3:14" ht="147.75" customHeight="1" x14ac:dyDescent="0.25">
      <c r="D16" s="315"/>
      <c r="E16" s="126" t="s">
        <v>130</v>
      </c>
      <c r="F16" s="138" t="s">
        <v>314</v>
      </c>
      <c r="G16" s="138" t="s">
        <v>313</v>
      </c>
      <c r="H16" s="138" t="s">
        <v>315</v>
      </c>
      <c r="I16" s="140" t="s">
        <v>316</v>
      </c>
      <c r="J16" s="219" t="s">
        <v>270</v>
      </c>
      <c r="K16" s="130">
        <v>80</v>
      </c>
    </row>
    <row r="17" spans="4:11" ht="127.5" customHeight="1" x14ac:dyDescent="0.25">
      <c r="D17" s="315"/>
      <c r="E17" s="126" t="s">
        <v>131</v>
      </c>
      <c r="F17" s="138" t="s">
        <v>317</v>
      </c>
      <c r="G17" s="138" t="s">
        <v>313</v>
      </c>
      <c r="H17" s="138" t="s">
        <v>289</v>
      </c>
      <c r="I17" s="140" t="s">
        <v>318</v>
      </c>
      <c r="J17" s="139">
        <v>44408</v>
      </c>
      <c r="K17" s="130">
        <v>20</v>
      </c>
    </row>
    <row r="18" spans="4:11" ht="21" x14ac:dyDescent="0.25">
      <c r="D18" s="315"/>
      <c r="E18" s="126" t="s">
        <v>132</v>
      </c>
      <c r="F18" s="138"/>
      <c r="G18" s="138"/>
      <c r="H18" s="138"/>
      <c r="I18" s="140"/>
      <c r="J18" s="139"/>
      <c r="K18" s="130">
        <v>0</v>
      </c>
    </row>
    <row r="19" spans="4:11" ht="21" x14ac:dyDescent="0.25">
      <c r="D19" s="315"/>
      <c r="E19" s="126" t="s">
        <v>133</v>
      </c>
      <c r="F19" s="138"/>
      <c r="G19" s="138"/>
      <c r="H19" s="138"/>
      <c r="I19" s="140"/>
      <c r="J19" s="139"/>
      <c r="K19" s="221"/>
    </row>
    <row r="20" spans="4:11" ht="36" customHeight="1" x14ac:dyDescent="0.25">
      <c r="D20" s="315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2"/>
      <c r="E21" s="180"/>
      <c r="F21" s="181"/>
      <c r="G21" s="181"/>
      <c r="H21" s="181"/>
      <c r="I21" s="181"/>
      <c r="J21" s="182" t="s">
        <v>137</v>
      </c>
      <c r="K21" s="183">
        <f>SUM(K16:K20)</f>
        <v>100</v>
      </c>
    </row>
    <row r="22" spans="4:11" ht="16.5" customHeight="1" thickBot="1" x14ac:dyDescent="0.3">
      <c r="D22" s="192"/>
      <c r="E22" s="184"/>
      <c r="F22" s="184"/>
      <c r="G22" s="184"/>
      <c r="H22" s="184"/>
      <c r="I22" s="184"/>
      <c r="J22" s="185"/>
      <c r="K22" s="186"/>
    </row>
    <row r="23" spans="4:11" ht="61.5" customHeight="1" x14ac:dyDescent="0.25">
      <c r="D23" s="290" t="s">
        <v>129</v>
      </c>
      <c r="E23" s="187" t="s">
        <v>147</v>
      </c>
      <c r="F23" s="188"/>
      <c r="G23" s="188"/>
      <c r="H23" s="188"/>
      <c r="I23" s="189" t="s">
        <v>148</v>
      </c>
      <c r="J23" s="190" t="s">
        <v>154</v>
      </c>
      <c r="K23" s="191"/>
    </row>
    <row r="24" spans="4:11" ht="46.5" customHeight="1" x14ac:dyDescent="0.25">
      <c r="D24" s="291"/>
      <c r="E24" s="126" t="s">
        <v>130</v>
      </c>
      <c r="F24" s="99"/>
      <c r="G24" s="101"/>
      <c r="H24" s="100"/>
      <c r="I24" s="132">
        <v>0</v>
      </c>
      <c r="J24" s="129"/>
      <c r="K24" s="131"/>
    </row>
    <row r="25" spans="4:11" ht="33.75" customHeight="1" x14ac:dyDescent="0.25">
      <c r="D25" s="291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91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91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91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5"/>
      <c r="E29" s="180"/>
      <c r="F29" s="181"/>
      <c r="G29" s="181"/>
      <c r="H29" s="181"/>
      <c r="I29" s="182" t="s">
        <v>157</v>
      </c>
      <c r="J29" s="194"/>
      <c r="K29" s="195">
        <f>SUM(K24:K28)</f>
        <v>0</v>
      </c>
    </row>
    <row r="30" spans="4:11" ht="16.5" customHeight="1" thickBot="1" x14ac:dyDescent="0.3">
      <c r="D30" s="193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05" t="s">
        <v>135</v>
      </c>
      <c r="E31" s="206" t="s">
        <v>177</v>
      </c>
      <c r="F31" s="296"/>
      <c r="G31" s="297"/>
      <c r="H31" s="298"/>
      <c r="I31" s="299" t="s">
        <v>155</v>
      </c>
      <c r="J31" s="299"/>
      <c r="K31" s="198">
        <f>K29/100</f>
        <v>0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38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66FF99"/>
    <pageSetUpPr fitToPage="1"/>
  </sheetPr>
  <dimension ref="C5:N31"/>
  <sheetViews>
    <sheetView showGridLines="0" topLeftCell="A8" zoomScale="70" zoomScaleNormal="70" zoomScaleSheetLayoutView="70" workbookViewId="0">
      <selection activeCell="K19" sqref="K19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300" t="s">
        <v>159</v>
      </c>
      <c r="E8" s="300"/>
      <c r="F8" s="300"/>
      <c r="G8" s="300"/>
      <c r="H8" s="300"/>
      <c r="I8" s="300"/>
      <c r="J8" s="170" t="s">
        <v>172</v>
      </c>
      <c r="K8" s="215" t="s">
        <v>192</v>
      </c>
      <c r="N8" s="112"/>
    </row>
    <row r="9" spans="3:14" ht="31.5" x14ac:dyDescent="0.25">
      <c r="D9" s="301" t="s">
        <v>158</v>
      </c>
      <c r="E9" s="302"/>
      <c r="F9" s="316" t="s">
        <v>188</v>
      </c>
      <c r="G9" s="316"/>
      <c r="H9" s="316"/>
      <c r="I9" s="316"/>
      <c r="J9" s="306" t="s">
        <v>173</v>
      </c>
      <c r="K9" s="307"/>
      <c r="N9" s="112"/>
    </row>
    <row r="10" spans="3:14" ht="28.5" customHeight="1" x14ac:dyDescent="0.25">
      <c r="D10" s="308" t="s">
        <v>127</v>
      </c>
      <c r="E10" s="309"/>
      <c r="F10" s="317" t="s">
        <v>182</v>
      </c>
      <c r="G10" s="317"/>
      <c r="H10" s="317"/>
      <c r="I10" s="317"/>
      <c r="J10" s="171" t="s">
        <v>162</v>
      </c>
      <c r="K10" s="199"/>
      <c r="N10" s="112"/>
    </row>
    <row r="11" spans="3:14" ht="110.45" customHeight="1" x14ac:dyDescent="0.3">
      <c r="D11" s="303" t="s">
        <v>160</v>
      </c>
      <c r="E11" s="304"/>
      <c r="F11" s="216" t="s">
        <v>193</v>
      </c>
      <c r="G11" s="175" t="s">
        <v>176</v>
      </c>
      <c r="H11" s="318" t="s">
        <v>293</v>
      </c>
      <c r="I11" s="319"/>
      <c r="J11" s="172" t="s">
        <v>163</v>
      </c>
      <c r="K11" s="143"/>
      <c r="N11" s="112"/>
    </row>
    <row r="12" spans="3:14" customFormat="1" ht="52.5" customHeight="1" x14ac:dyDescent="0.3">
      <c r="D12" s="303" t="s">
        <v>164</v>
      </c>
      <c r="E12" s="304"/>
      <c r="F12" s="144" t="s">
        <v>191</v>
      </c>
      <c r="G12" s="174" t="s">
        <v>176</v>
      </c>
      <c r="H12" s="305" t="s">
        <v>282</v>
      </c>
      <c r="I12" s="305"/>
      <c r="J12" s="171" t="s">
        <v>171</v>
      </c>
      <c r="K12" s="143"/>
    </row>
    <row r="13" spans="3:14" customFormat="1" ht="49.5" customHeight="1" x14ac:dyDescent="0.35">
      <c r="D13" s="176" t="s">
        <v>166</v>
      </c>
      <c r="E13" s="176"/>
      <c r="F13" s="144" t="s">
        <v>191</v>
      </c>
      <c r="G13" s="176" t="s">
        <v>176</v>
      </c>
      <c r="H13" s="305"/>
      <c r="I13" s="305"/>
      <c r="J13" s="173" t="s">
        <v>5</v>
      </c>
      <c r="K13" s="200"/>
    </row>
    <row r="14" spans="3:14" customFormat="1" ht="110.25" customHeight="1" thickBot="1" x14ac:dyDescent="0.3">
      <c r="D14" s="310" t="s">
        <v>165</v>
      </c>
      <c r="E14" s="310"/>
      <c r="F14" s="320" t="s">
        <v>258</v>
      </c>
      <c r="G14" s="320"/>
      <c r="H14" s="320"/>
      <c r="I14" s="320"/>
      <c r="J14" s="210" t="s">
        <v>180</v>
      </c>
      <c r="K14" s="209"/>
    </row>
    <row r="15" spans="3:14" ht="76.5" customHeight="1" x14ac:dyDescent="0.25">
      <c r="D15" s="314" t="s">
        <v>128</v>
      </c>
      <c r="E15" s="293" t="s">
        <v>142</v>
      </c>
      <c r="F15" s="294"/>
      <c r="G15" s="177" t="s">
        <v>146</v>
      </c>
      <c r="H15" s="178" t="s">
        <v>143</v>
      </c>
      <c r="I15" s="178" t="s">
        <v>153</v>
      </c>
      <c r="J15" s="178" t="s">
        <v>144</v>
      </c>
      <c r="K15" s="179" t="s">
        <v>145</v>
      </c>
    </row>
    <row r="16" spans="3:14" ht="147.75" customHeight="1" x14ac:dyDescent="0.25">
      <c r="D16" s="315"/>
      <c r="E16" s="126" t="s">
        <v>130</v>
      </c>
      <c r="F16" s="138" t="s">
        <v>259</v>
      </c>
      <c r="G16" s="138" t="s">
        <v>319</v>
      </c>
      <c r="H16" s="138" t="s">
        <v>260</v>
      </c>
      <c r="I16" s="140" t="s">
        <v>316</v>
      </c>
      <c r="J16" s="219" t="s">
        <v>270</v>
      </c>
      <c r="K16" s="130">
        <v>70</v>
      </c>
    </row>
    <row r="17" spans="4:11" ht="127.5" customHeight="1" x14ac:dyDescent="0.25">
      <c r="D17" s="315"/>
      <c r="E17" s="126" t="s">
        <v>131</v>
      </c>
      <c r="F17" s="138" t="s">
        <v>261</v>
      </c>
      <c r="G17" s="138" t="s">
        <v>319</v>
      </c>
      <c r="H17" s="138" t="s">
        <v>320</v>
      </c>
      <c r="I17" s="140" t="s">
        <v>321</v>
      </c>
      <c r="J17" s="139">
        <v>44500</v>
      </c>
      <c r="K17" s="130">
        <v>20</v>
      </c>
    </row>
    <row r="18" spans="4:11" ht="112.5" x14ac:dyDescent="0.25">
      <c r="D18" s="315"/>
      <c r="E18" s="126" t="s">
        <v>132</v>
      </c>
      <c r="F18" s="140" t="s">
        <v>265</v>
      </c>
      <c r="G18" s="138" t="s">
        <v>319</v>
      </c>
      <c r="H18" s="138" t="s">
        <v>266</v>
      </c>
      <c r="I18" s="140" t="s">
        <v>267</v>
      </c>
      <c r="J18" s="139">
        <v>44561</v>
      </c>
      <c r="K18" s="130">
        <v>10</v>
      </c>
    </row>
    <row r="19" spans="4:11" ht="21" x14ac:dyDescent="0.25">
      <c r="D19" s="315"/>
      <c r="E19" s="126" t="s">
        <v>133</v>
      </c>
      <c r="F19" s="138"/>
      <c r="G19" s="138"/>
      <c r="H19" s="138"/>
      <c r="I19" s="140"/>
      <c r="J19" s="139"/>
      <c r="K19" s="221"/>
    </row>
    <row r="20" spans="4:11" ht="36" customHeight="1" x14ac:dyDescent="0.25">
      <c r="D20" s="315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2"/>
      <c r="E21" s="180"/>
      <c r="F21" s="181"/>
      <c r="G21" s="181"/>
      <c r="H21" s="181"/>
      <c r="I21" s="181"/>
      <c r="J21" s="182" t="s">
        <v>137</v>
      </c>
      <c r="K21" s="183">
        <f>SUM(K16:K20)</f>
        <v>100</v>
      </c>
    </row>
    <row r="22" spans="4:11" ht="16.5" customHeight="1" thickBot="1" x14ac:dyDescent="0.3">
      <c r="D22" s="192"/>
      <c r="E22" s="184"/>
      <c r="F22" s="184"/>
      <c r="G22" s="184"/>
      <c r="H22" s="184"/>
      <c r="I22" s="184"/>
      <c r="J22" s="185"/>
      <c r="K22" s="186"/>
    </row>
    <row r="23" spans="4:11" ht="61.5" customHeight="1" x14ac:dyDescent="0.25">
      <c r="D23" s="290" t="s">
        <v>129</v>
      </c>
      <c r="E23" s="187" t="s">
        <v>147</v>
      </c>
      <c r="F23" s="188"/>
      <c r="G23" s="188"/>
      <c r="H23" s="188"/>
      <c r="I23" s="189" t="s">
        <v>148</v>
      </c>
      <c r="J23" s="190" t="s">
        <v>154</v>
      </c>
      <c r="K23" s="191"/>
    </row>
    <row r="24" spans="4:11" ht="46.5" customHeight="1" x14ac:dyDescent="0.25">
      <c r="D24" s="291"/>
      <c r="E24" s="126" t="s">
        <v>130</v>
      </c>
      <c r="F24" s="99"/>
      <c r="G24" s="101"/>
      <c r="H24" s="100"/>
      <c r="I24" s="132">
        <v>0</v>
      </c>
      <c r="J24" s="129"/>
      <c r="K24" s="131"/>
    </row>
    <row r="25" spans="4:11" ht="33.75" customHeight="1" x14ac:dyDescent="0.25">
      <c r="D25" s="291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91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91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91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5"/>
      <c r="E29" s="180"/>
      <c r="F29" s="181"/>
      <c r="G29" s="181"/>
      <c r="H29" s="181"/>
      <c r="I29" s="182" t="s">
        <v>157</v>
      </c>
      <c r="J29" s="194"/>
      <c r="K29" s="195">
        <f>SUM(K24:K28)</f>
        <v>0</v>
      </c>
    </row>
    <row r="30" spans="4:11" ht="16.5" customHeight="1" thickBot="1" x14ac:dyDescent="0.3">
      <c r="D30" s="193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05" t="s">
        <v>135</v>
      </c>
      <c r="E31" s="206" t="s">
        <v>177</v>
      </c>
      <c r="F31" s="296"/>
      <c r="G31" s="297"/>
      <c r="H31" s="298"/>
      <c r="I31" s="299" t="s">
        <v>155</v>
      </c>
      <c r="J31" s="299"/>
      <c r="K31" s="198">
        <f>K29/100</f>
        <v>0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37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H6:Q49"/>
  <sheetViews>
    <sheetView showGridLines="0" topLeftCell="D16" workbookViewId="0">
      <selection activeCell="F26" sqref="F26"/>
    </sheetView>
  </sheetViews>
  <sheetFormatPr defaultRowHeight="15" x14ac:dyDescent="0.25"/>
  <cols>
    <col min="8" max="8" width="28.28515625" style="42" customWidth="1"/>
    <col min="9" max="9" width="13.28515625" customWidth="1"/>
    <col min="10" max="10" width="23.7109375" customWidth="1"/>
    <col min="12" max="12" width="11.7109375" customWidth="1"/>
    <col min="13" max="13" width="10.28515625" customWidth="1"/>
    <col min="14" max="14" width="11.42578125" customWidth="1"/>
    <col min="15" max="15" width="23.7109375" customWidth="1"/>
  </cols>
  <sheetData>
    <row r="6" spans="8:16" ht="37.5" customHeight="1" x14ac:dyDescent="0.3">
      <c r="H6" s="238" t="s">
        <v>77</v>
      </c>
      <c r="I6" s="238"/>
      <c r="J6" s="238"/>
      <c r="K6" s="238"/>
      <c r="L6" s="238"/>
      <c r="M6" s="238"/>
      <c r="N6" s="238"/>
      <c r="O6" s="238"/>
      <c r="P6" s="238"/>
    </row>
    <row r="8" spans="8:16" ht="15.75" thickBot="1" x14ac:dyDescent="0.3"/>
    <row r="9" spans="8:16" ht="15.75" thickBot="1" x14ac:dyDescent="0.3">
      <c r="H9" s="57" t="s">
        <v>78</v>
      </c>
      <c r="I9" s="29"/>
      <c r="J9" s="29"/>
      <c r="K9" s="29"/>
      <c r="L9" s="29"/>
      <c r="M9" s="29"/>
      <c r="N9" s="29"/>
      <c r="O9" s="29"/>
      <c r="P9" s="21"/>
    </row>
    <row r="10" spans="8:16" x14ac:dyDescent="0.25">
      <c r="H10" s="44"/>
      <c r="I10" s="32"/>
      <c r="J10" s="32"/>
      <c r="K10" s="32"/>
      <c r="L10" s="32"/>
      <c r="M10" s="32"/>
      <c r="N10" s="32"/>
      <c r="O10" s="32"/>
      <c r="P10" s="33"/>
    </row>
    <row r="11" spans="8:16" x14ac:dyDescent="0.25">
      <c r="H11" s="45"/>
      <c r="I11" s="34"/>
      <c r="J11" s="34"/>
      <c r="K11" s="34"/>
      <c r="L11" s="34"/>
      <c r="M11" s="34"/>
      <c r="N11" s="34"/>
      <c r="O11" s="34"/>
      <c r="P11" s="35"/>
    </row>
    <row r="12" spans="8:16" ht="15.75" thickBot="1" x14ac:dyDescent="0.3">
      <c r="H12" s="45"/>
      <c r="I12" s="34"/>
      <c r="J12" s="34"/>
      <c r="K12" s="34"/>
      <c r="L12" s="34"/>
      <c r="M12" s="34"/>
      <c r="N12" s="34"/>
      <c r="O12" s="34"/>
      <c r="P12" s="35"/>
    </row>
    <row r="13" spans="8:16" ht="15.75" thickBot="1" x14ac:dyDescent="0.3">
      <c r="H13" s="58" t="s">
        <v>24</v>
      </c>
      <c r="I13" s="34"/>
      <c r="J13" s="34"/>
      <c r="K13" s="36"/>
      <c r="L13" s="34"/>
      <c r="M13" s="34"/>
      <c r="N13" s="34"/>
      <c r="O13" s="34"/>
      <c r="P13" s="35"/>
    </row>
    <row r="14" spans="8:16" ht="15.75" thickBot="1" x14ac:dyDescent="0.3">
      <c r="H14" s="58"/>
      <c r="I14" s="34"/>
      <c r="J14" s="34"/>
      <c r="K14" s="34"/>
      <c r="L14" s="34"/>
      <c r="M14" s="34"/>
      <c r="N14" s="34"/>
      <c r="O14" s="34"/>
      <c r="P14" s="35"/>
    </row>
    <row r="15" spans="8:16" ht="15.75" thickBot="1" x14ac:dyDescent="0.3">
      <c r="H15" s="58" t="s">
        <v>25</v>
      </c>
      <c r="I15" s="37"/>
      <c r="J15" s="38"/>
      <c r="K15" s="39"/>
      <c r="L15" s="34"/>
      <c r="M15" s="59" t="s">
        <v>26</v>
      </c>
      <c r="N15" s="37"/>
      <c r="O15" s="38"/>
      <c r="P15" s="39"/>
    </row>
    <row r="16" spans="8:16" ht="15.75" thickBot="1" x14ac:dyDescent="0.3">
      <c r="H16" s="58"/>
      <c r="I16" s="34"/>
      <c r="J16" s="34"/>
      <c r="K16" s="34"/>
      <c r="L16" s="34"/>
      <c r="M16" s="34"/>
      <c r="N16" s="34"/>
      <c r="O16" s="34"/>
      <c r="P16" s="35"/>
    </row>
    <row r="17" spans="8:17" ht="15.75" thickBot="1" x14ac:dyDescent="0.3">
      <c r="H17" s="58" t="s">
        <v>27</v>
      </c>
      <c r="I17" s="37"/>
      <c r="J17" s="38"/>
      <c r="K17" s="39"/>
      <c r="L17" s="34"/>
      <c r="M17" s="34"/>
      <c r="N17" s="34"/>
      <c r="O17" s="34"/>
      <c r="P17" s="35"/>
    </row>
    <row r="18" spans="8:17" x14ac:dyDescent="0.25">
      <c r="H18" s="58"/>
      <c r="I18" s="34"/>
      <c r="J18" s="34"/>
      <c r="K18" s="34"/>
      <c r="L18" s="34"/>
      <c r="M18" s="34"/>
      <c r="N18" s="34"/>
      <c r="O18" s="34"/>
      <c r="P18" s="35"/>
    </row>
    <row r="19" spans="8:17" x14ac:dyDescent="0.25">
      <c r="H19" s="58" t="s">
        <v>28</v>
      </c>
      <c r="I19" s="34"/>
      <c r="J19" s="34"/>
      <c r="K19" s="34"/>
      <c r="L19" s="34"/>
      <c r="M19" s="34"/>
      <c r="N19" s="34"/>
      <c r="O19" s="34"/>
      <c r="P19" s="35"/>
    </row>
    <row r="20" spans="8:17" x14ac:dyDescent="0.25">
      <c r="H20" s="58"/>
      <c r="I20" s="34"/>
      <c r="J20" s="34"/>
      <c r="K20" s="34"/>
      <c r="L20" s="34"/>
      <c r="M20" s="34"/>
      <c r="N20" s="34"/>
      <c r="O20" s="34"/>
      <c r="P20" s="35"/>
    </row>
    <row r="21" spans="8:17" x14ac:dyDescent="0.25">
      <c r="H21" s="58" t="s">
        <v>29</v>
      </c>
      <c r="I21" s="34"/>
      <c r="J21" s="34"/>
      <c r="K21" s="34"/>
      <c r="L21" s="34"/>
      <c r="M21" s="34"/>
      <c r="N21" s="34"/>
      <c r="O21" s="34"/>
      <c r="P21" s="35"/>
    </row>
    <row r="22" spans="8:17" x14ac:dyDescent="0.25">
      <c r="H22" s="58" t="s">
        <v>30</v>
      </c>
      <c r="I22" s="34"/>
      <c r="J22" s="34"/>
      <c r="K22" s="34"/>
      <c r="L22" s="34"/>
      <c r="M22" s="34"/>
      <c r="N22" s="34"/>
      <c r="O22" s="34"/>
      <c r="P22" s="35"/>
    </row>
    <row r="23" spans="8:17" x14ac:dyDescent="0.25">
      <c r="H23" s="58" t="s">
        <v>31</v>
      </c>
      <c r="I23" s="34"/>
      <c r="J23" s="34"/>
      <c r="K23" s="34"/>
      <c r="L23" s="34"/>
      <c r="M23" s="34"/>
      <c r="N23" s="34"/>
      <c r="O23" s="34"/>
      <c r="P23" s="35"/>
    </row>
    <row r="24" spans="8:17" x14ac:dyDescent="0.25">
      <c r="H24" s="58" t="s">
        <v>32</v>
      </c>
      <c r="I24" s="34"/>
      <c r="J24" s="34"/>
      <c r="K24" s="34"/>
      <c r="L24" s="34"/>
      <c r="M24" s="34"/>
      <c r="N24" s="34"/>
      <c r="O24" s="34"/>
      <c r="P24" s="35"/>
    </row>
    <row r="25" spans="8:17" x14ac:dyDescent="0.25">
      <c r="H25" s="58" t="s">
        <v>33</v>
      </c>
      <c r="I25" s="34"/>
      <c r="J25" s="34"/>
      <c r="K25" s="34"/>
      <c r="L25" s="34"/>
      <c r="M25" s="34"/>
      <c r="N25" s="34"/>
      <c r="O25" s="34"/>
      <c r="P25" s="35"/>
    </row>
    <row r="26" spans="8:17" x14ac:dyDescent="0.25">
      <c r="H26" s="45"/>
      <c r="I26" s="34"/>
      <c r="J26" s="34"/>
      <c r="K26" s="34"/>
      <c r="L26" s="34"/>
      <c r="M26" s="34"/>
      <c r="N26" s="34"/>
      <c r="O26" s="34"/>
      <c r="P26" s="35"/>
    </row>
    <row r="27" spans="8:17" ht="15.75" thickBot="1" x14ac:dyDescent="0.3">
      <c r="H27" s="46"/>
      <c r="I27" s="40"/>
      <c r="J27" s="40"/>
      <c r="K27" s="40"/>
      <c r="L27" s="40"/>
      <c r="M27" s="40"/>
      <c r="N27" s="40"/>
      <c r="O27" s="40"/>
      <c r="P27" s="41"/>
    </row>
    <row r="28" spans="8:17" s="85" customFormat="1" ht="21.75" customHeight="1" thickBot="1" x14ac:dyDescent="0.35">
      <c r="H28" s="89" t="s">
        <v>34</v>
      </c>
      <c r="I28" s="82"/>
      <c r="J28" s="82"/>
      <c r="K28" s="82"/>
      <c r="L28" s="82"/>
      <c r="M28" s="82"/>
      <c r="N28" s="82"/>
      <c r="O28" s="82"/>
      <c r="P28" s="83" t="s">
        <v>35</v>
      </c>
      <c r="Q28" s="84"/>
    </row>
    <row r="29" spans="8:17" s="85" customFormat="1" ht="21.75" customHeight="1" thickBot="1" x14ac:dyDescent="0.3">
      <c r="H29" s="86" t="s">
        <v>98</v>
      </c>
      <c r="I29" s="87"/>
      <c r="J29" s="87"/>
      <c r="K29" s="87"/>
      <c r="L29" s="87"/>
      <c r="M29" s="87"/>
      <c r="N29" s="87"/>
      <c r="O29" s="87"/>
      <c r="P29" s="88"/>
    </row>
    <row r="30" spans="8:17" x14ac:dyDescent="0.25">
      <c r="H30" s="65" t="s">
        <v>99</v>
      </c>
      <c r="I30" s="47"/>
      <c r="J30" s="47"/>
      <c r="K30" s="47"/>
      <c r="L30" s="47"/>
      <c r="M30" s="47"/>
      <c r="N30" s="47"/>
      <c r="O30" s="48"/>
      <c r="P30" s="66"/>
    </row>
    <row r="31" spans="8:17" x14ac:dyDescent="0.25">
      <c r="H31" s="67" t="s">
        <v>79</v>
      </c>
      <c r="I31" s="53"/>
      <c r="J31" s="53"/>
      <c r="K31" s="53"/>
      <c r="L31" s="53"/>
      <c r="M31" s="53"/>
      <c r="N31" s="53"/>
      <c r="O31" s="60"/>
      <c r="P31" s="26"/>
    </row>
    <row r="32" spans="8:17" x14ac:dyDescent="0.25">
      <c r="H32" s="68" t="s">
        <v>80</v>
      </c>
      <c r="I32" s="54"/>
      <c r="J32" s="54"/>
      <c r="K32" s="54"/>
      <c r="L32" s="54"/>
      <c r="M32" s="54"/>
      <c r="N32" s="54"/>
      <c r="O32" s="61"/>
      <c r="P32" s="69"/>
    </row>
    <row r="33" spans="8:16" x14ac:dyDescent="0.25">
      <c r="H33" s="65" t="s">
        <v>97</v>
      </c>
      <c r="I33" s="47"/>
      <c r="J33" s="47"/>
      <c r="K33" s="47"/>
      <c r="L33" s="47"/>
      <c r="M33" s="47"/>
      <c r="N33" s="47"/>
      <c r="O33" s="47"/>
      <c r="P33" s="70"/>
    </row>
    <row r="34" spans="8:16" x14ac:dyDescent="0.25">
      <c r="H34" s="67" t="s">
        <v>81</v>
      </c>
      <c r="I34" s="53"/>
      <c r="J34" s="53"/>
      <c r="K34" s="53"/>
      <c r="L34" s="53"/>
      <c r="M34" s="53"/>
      <c r="N34" s="53"/>
      <c r="O34" s="60"/>
      <c r="P34" s="26"/>
    </row>
    <row r="35" spans="8:16" ht="30.75" thickBot="1" x14ac:dyDescent="0.3">
      <c r="H35" s="68" t="s">
        <v>82</v>
      </c>
      <c r="I35" s="54"/>
      <c r="J35" s="54"/>
      <c r="K35" s="54"/>
      <c r="L35" s="54"/>
      <c r="M35" s="54"/>
      <c r="N35" s="54"/>
      <c r="O35" s="61"/>
      <c r="P35" s="69"/>
    </row>
    <row r="36" spans="8:16" s="85" customFormat="1" ht="21.75" customHeight="1" thickBot="1" x14ac:dyDescent="0.3">
      <c r="H36" s="86" t="s">
        <v>95</v>
      </c>
      <c r="I36" s="87"/>
      <c r="J36" s="87"/>
      <c r="K36" s="87"/>
      <c r="L36" s="87"/>
      <c r="M36" s="87"/>
      <c r="N36" s="87"/>
      <c r="O36" s="87"/>
      <c r="P36" s="88"/>
    </row>
    <row r="37" spans="8:16" x14ac:dyDescent="0.25">
      <c r="H37" s="65" t="s">
        <v>96</v>
      </c>
      <c r="I37" s="47"/>
      <c r="J37" s="47"/>
      <c r="K37" s="47"/>
      <c r="L37" s="47"/>
      <c r="M37" s="47"/>
      <c r="N37" s="47"/>
      <c r="O37" s="48"/>
      <c r="P37" s="71"/>
    </row>
    <row r="38" spans="8:16" ht="30" x14ac:dyDescent="0.25">
      <c r="H38" s="67" t="s">
        <v>83</v>
      </c>
      <c r="I38" s="53"/>
      <c r="J38" s="53"/>
      <c r="K38" s="53"/>
      <c r="L38" s="53"/>
      <c r="M38" s="53"/>
      <c r="N38" s="53"/>
      <c r="O38" s="60"/>
      <c r="P38" s="26"/>
    </row>
    <row r="39" spans="8:16" x14ac:dyDescent="0.25">
      <c r="H39" s="68" t="s">
        <v>84</v>
      </c>
      <c r="I39" s="54"/>
      <c r="J39" s="54"/>
      <c r="K39" s="54"/>
      <c r="L39" s="54"/>
      <c r="M39" s="54"/>
      <c r="N39" s="54"/>
      <c r="O39" s="61"/>
      <c r="P39" s="69"/>
    </row>
    <row r="40" spans="8:16" x14ac:dyDescent="0.25">
      <c r="H40" s="65" t="s">
        <v>94</v>
      </c>
      <c r="I40" s="47"/>
      <c r="J40" s="47"/>
      <c r="K40" s="47"/>
      <c r="L40" s="47"/>
      <c r="M40" s="47"/>
      <c r="N40" s="47"/>
      <c r="O40" s="48"/>
      <c r="P40" s="71"/>
    </row>
    <row r="41" spans="8:16" ht="30.75" thickBot="1" x14ac:dyDescent="0.3">
      <c r="H41" s="72" t="s">
        <v>85</v>
      </c>
      <c r="I41" s="51"/>
      <c r="J41" s="51"/>
      <c r="K41" s="51"/>
      <c r="L41" s="51"/>
      <c r="M41" s="51"/>
      <c r="N41" s="51"/>
      <c r="O41" s="52"/>
      <c r="P41" s="9"/>
    </row>
    <row r="42" spans="8:16" s="85" customFormat="1" ht="21.75" customHeight="1" thickBot="1" x14ac:dyDescent="0.3">
      <c r="H42" s="86" t="s">
        <v>92</v>
      </c>
      <c r="I42" s="87"/>
      <c r="J42" s="87"/>
      <c r="K42" s="87"/>
      <c r="L42" s="87"/>
      <c r="M42" s="87"/>
      <c r="N42" s="87"/>
      <c r="O42" s="87"/>
      <c r="P42" s="88"/>
    </row>
    <row r="43" spans="8:16" x14ac:dyDescent="0.25">
      <c r="H43" s="65" t="s">
        <v>93</v>
      </c>
      <c r="I43" s="47"/>
      <c r="J43" s="47"/>
      <c r="K43" s="47"/>
      <c r="L43" s="47"/>
      <c r="M43" s="47"/>
      <c r="N43" s="47"/>
      <c r="O43" s="48"/>
      <c r="P43" s="71"/>
    </row>
    <row r="44" spans="8:16" x14ac:dyDescent="0.25">
      <c r="H44" s="67" t="s">
        <v>86</v>
      </c>
      <c r="I44" s="53"/>
      <c r="J44" s="53"/>
      <c r="K44" s="53"/>
      <c r="L44" s="53"/>
      <c r="M44" s="53"/>
      <c r="N44" s="53"/>
      <c r="O44" s="60"/>
      <c r="P44" s="26"/>
    </row>
    <row r="45" spans="8:16" x14ac:dyDescent="0.25">
      <c r="H45" s="77" t="s">
        <v>87</v>
      </c>
      <c r="I45" s="62"/>
      <c r="J45" s="62"/>
      <c r="K45" s="62"/>
      <c r="L45" s="62"/>
      <c r="M45" s="62"/>
      <c r="N45" s="62"/>
      <c r="O45" s="63"/>
      <c r="P45" s="78"/>
    </row>
    <row r="46" spans="8:16" x14ac:dyDescent="0.25">
      <c r="H46" s="77" t="s">
        <v>88</v>
      </c>
      <c r="I46" s="62"/>
      <c r="J46" s="62"/>
      <c r="K46" s="62"/>
      <c r="L46" s="62"/>
      <c r="M46" s="62"/>
      <c r="N46" s="62"/>
      <c r="O46" s="63"/>
      <c r="P46" s="78"/>
    </row>
    <row r="47" spans="8:16" x14ac:dyDescent="0.25">
      <c r="H47" s="68" t="s">
        <v>89</v>
      </c>
      <c r="I47" s="54"/>
      <c r="J47" s="54"/>
      <c r="K47" s="54"/>
      <c r="L47" s="54"/>
      <c r="M47" s="54"/>
      <c r="N47" s="54"/>
      <c r="O47" s="61"/>
      <c r="P47" s="69"/>
    </row>
    <row r="48" spans="8:16" x14ac:dyDescent="0.25">
      <c r="H48" s="65" t="s">
        <v>91</v>
      </c>
      <c r="I48" s="47"/>
      <c r="J48" s="47"/>
      <c r="K48" s="47"/>
      <c r="L48" s="47"/>
      <c r="M48" s="47"/>
      <c r="N48" s="47"/>
      <c r="O48" s="48"/>
      <c r="P48" s="71"/>
    </row>
    <row r="49" spans="8:16" ht="30.75" thickBot="1" x14ac:dyDescent="0.3">
      <c r="H49" s="79" t="s">
        <v>90</v>
      </c>
      <c r="I49" s="80"/>
      <c r="J49" s="80"/>
      <c r="K49" s="80"/>
      <c r="L49" s="80"/>
      <c r="M49" s="80"/>
      <c r="N49" s="80"/>
      <c r="O49" s="81"/>
      <c r="P49" s="12"/>
    </row>
  </sheetData>
  <mergeCells count="1">
    <mergeCell ref="H6:P6"/>
  </mergeCells>
  <phoneticPr fontId="21" type="noConversion"/>
  <printOptions horizontalCentered="1"/>
  <pageMargins left="0.28999999999999998" right="0.28999999999999998" top="0.48" bottom="0.74803149606299213" header="0.31496062992125984" footer="0.31496062992125984"/>
  <pageSetup paperSize="9" scale="6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H6:Q54"/>
  <sheetViews>
    <sheetView showGridLines="0" topLeftCell="F4" workbookViewId="0">
      <selection activeCell="F26" sqref="F26"/>
    </sheetView>
  </sheetViews>
  <sheetFormatPr defaultRowHeight="15" x14ac:dyDescent="0.25"/>
  <cols>
    <col min="8" max="8" width="28.28515625" style="42" customWidth="1"/>
    <col min="9" max="9" width="13.28515625" customWidth="1"/>
    <col min="10" max="10" width="23.7109375" customWidth="1"/>
    <col min="12" max="12" width="11.7109375" customWidth="1"/>
    <col min="13" max="13" width="10.28515625" customWidth="1"/>
    <col min="14" max="14" width="11.42578125" customWidth="1"/>
    <col min="15" max="15" width="23.7109375" customWidth="1"/>
  </cols>
  <sheetData>
    <row r="6" spans="8:16" ht="37.5" customHeight="1" x14ac:dyDescent="0.3">
      <c r="H6" s="238" t="s">
        <v>77</v>
      </c>
      <c r="I6" s="238"/>
      <c r="J6" s="238"/>
      <c r="K6" s="238"/>
      <c r="L6" s="238"/>
      <c r="M6" s="238"/>
      <c r="N6" s="238"/>
      <c r="O6" s="238"/>
      <c r="P6" s="238"/>
    </row>
    <row r="8" spans="8:16" ht="15.75" thickBot="1" x14ac:dyDescent="0.3"/>
    <row r="9" spans="8:16" ht="15.75" thickBot="1" x14ac:dyDescent="0.3">
      <c r="H9" s="57" t="s">
        <v>100</v>
      </c>
      <c r="I9" s="29"/>
      <c r="J9" s="29"/>
      <c r="K9" s="29"/>
      <c r="L9" s="29"/>
      <c r="M9" s="29"/>
      <c r="N9" s="29"/>
      <c r="O9" s="29"/>
      <c r="P9" s="21"/>
    </row>
    <row r="10" spans="8:16" x14ac:dyDescent="0.25">
      <c r="H10" s="44"/>
      <c r="I10" s="32"/>
      <c r="J10" s="32"/>
      <c r="K10" s="32"/>
      <c r="L10" s="32"/>
      <c r="M10" s="32"/>
      <c r="N10" s="32"/>
      <c r="O10" s="32"/>
      <c r="P10" s="33"/>
    </row>
    <row r="11" spans="8:16" x14ac:dyDescent="0.25">
      <c r="H11" s="45"/>
      <c r="I11" s="34"/>
      <c r="J11" s="34"/>
      <c r="K11" s="34"/>
      <c r="L11" s="34"/>
      <c r="M11" s="34"/>
      <c r="N11" s="34"/>
      <c r="O11" s="34"/>
      <c r="P11" s="35"/>
    </row>
    <row r="12" spans="8:16" ht="15.75" thickBot="1" x14ac:dyDescent="0.3">
      <c r="H12" s="45"/>
      <c r="I12" s="34"/>
      <c r="J12" s="34"/>
      <c r="K12" s="34"/>
      <c r="L12" s="34"/>
      <c r="M12" s="34"/>
      <c r="N12" s="34"/>
      <c r="O12" s="34"/>
      <c r="P12" s="35"/>
    </row>
    <row r="13" spans="8:16" ht="15.75" thickBot="1" x14ac:dyDescent="0.3">
      <c r="H13" s="58" t="s">
        <v>24</v>
      </c>
      <c r="I13" s="34"/>
      <c r="J13" s="34"/>
      <c r="K13" s="36"/>
      <c r="L13" s="34"/>
      <c r="M13" s="34"/>
      <c r="N13" s="34"/>
      <c r="O13" s="34"/>
      <c r="P13" s="35"/>
    </row>
    <row r="14" spans="8:16" ht="15.75" thickBot="1" x14ac:dyDescent="0.3">
      <c r="H14" s="58"/>
      <c r="I14" s="34"/>
      <c r="J14" s="34"/>
      <c r="K14" s="34"/>
      <c r="L14" s="34"/>
      <c r="M14" s="34"/>
      <c r="N14" s="34"/>
      <c r="O14" s="34"/>
      <c r="P14" s="35"/>
    </row>
    <row r="15" spans="8:16" ht="15.75" thickBot="1" x14ac:dyDescent="0.3">
      <c r="H15" s="58" t="s">
        <v>25</v>
      </c>
      <c r="I15" s="37"/>
      <c r="J15" s="38"/>
      <c r="K15" s="39"/>
      <c r="L15" s="34"/>
      <c r="M15" s="59" t="s">
        <v>26</v>
      </c>
      <c r="N15" s="37"/>
      <c r="O15" s="38"/>
      <c r="P15" s="39"/>
    </row>
    <row r="16" spans="8:16" ht="15.75" thickBot="1" x14ac:dyDescent="0.3">
      <c r="H16" s="58"/>
      <c r="I16" s="34"/>
      <c r="J16" s="34"/>
      <c r="K16" s="34"/>
      <c r="L16" s="34"/>
      <c r="M16" s="34"/>
      <c r="N16" s="34"/>
      <c r="O16" s="34"/>
      <c r="P16" s="35"/>
    </row>
    <row r="17" spans="8:17" ht="15.75" thickBot="1" x14ac:dyDescent="0.3">
      <c r="H17" s="58" t="s">
        <v>27</v>
      </c>
      <c r="I17" s="37"/>
      <c r="J17" s="38"/>
      <c r="K17" s="39"/>
      <c r="L17" s="34"/>
      <c r="M17" s="34"/>
      <c r="N17" s="34"/>
      <c r="O17" s="34"/>
      <c r="P17" s="35"/>
    </row>
    <row r="18" spans="8:17" x14ac:dyDescent="0.25">
      <c r="H18" s="58"/>
      <c r="I18" s="34"/>
      <c r="J18" s="34"/>
      <c r="K18" s="34"/>
      <c r="L18" s="34"/>
      <c r="M18" s="34"/>
      <c r="N18" s="34"/>
      <c r="O18" s="34"/>
      <c r="P18" s="35"/>
    </row>
    <row r="19" spans="8:17" x14ac:dyDescent="0.25">
      <c r="H19" s="58" t="s">
        <v>28</v>
      </c>
      <c r="I19" s="34"/>
      <c r="J19" s="34"/>
      <c r="K19" s="34"/>
      <c r="L19" s="34"/>
      <c r="M19" s="34"/>
      <c r="N19" s="34"/>
      <c r="O19" s="34"/>
      <c r="P19" s="35"/>
    </row>
    <row r="20" spans="8:17" x14ac:dyDescent="0.25">
      <c r="H20" s="58"/>
      <c r="I20" s="34"/>
      <c r="J20" s="34"/>
      <c r="K20" s="34"/>
      <c r="L20" s="34"/>
      <c r="M20" s="34"/>
      <c r="N20" s="34"/>
      <c r="O20" s="34"/>
      <c r="P20" s="35"/>
    </row>
    <row r="21" spans="8:17" x14ac:dyDescent="0.25">
      <c r="H21" s="58" t="s">
        <v>29</v>
      </c>
      <c r="I21" s="34"/>
      <c r="J21" s="34"/>
      <c r="K21" s="34"/>
      <c r="L21" s="34"/>
      <c r="M21" s="34"/>
      <c r="N21" s="34"/>
      <c r="O21" s="34"/>
      <c r="P21" s="35"/>
    </row>
    <row r="22" spans="8:17" x14ac:dyDescent="0.25">
      <c r="H22" s="58" t="s">
        <v>30</v>
      </c>
      <c r="I22" s="34"/>
      <c r="J22" s="34"/>
      <c r="K22" s="34"/>
      <c r="L22" s="34"/>
      <c r="M22" s="34"/>
      <c r="N22" s="34"/>
      <c r="O22" s="34"/>
      <c r="P22" s="35"/>
    </row>
    <row r="23" spans="8:17" x14ac:dyDescent="0.25">
      <c r="H23" s="58" t="s">
        <v>31</v>
      </c>
      <c r="I23" s="34"/>
      <c r="J23" s="34"/>
      <c r="K23" s="34"/>
      <c r="L23" s="34"/>
      <c r="M23" s="34"/>
      <c r="N23" s="34"/>
      <c r="O23" s="34"/>
      <c r="P23" s="35"/>
    </row>
    <row r="24" spans="8:17" x14ac:dyDescent="0.25">
      <c r="H24" s="58" t="s">
        <v>32</v>
      </c>
      <c r="I24" s="34"/>
      <c r="J24" s="34"/>
      <c r="K24" s="34"/>
      <c r="L24" s="34"/>
      <c r="M24" s="34"/>
      <c r="N24" s="34"/>
      <c r="O24" s="34"/>
      <c r="P24" s="35"/>
    </row>
    <row r="25" spans="8:17" x14ac:dyDescent="0.25">
      <c r="H25" s="58" t="s">
        <v>33</v>
      </c>
      <c r="I25" s="34"/>
      <c r="J25" s="34"/>
      <c r="K25" s="34"/>
      <c r="L25" s="34"/>
      <c r="M25" s="34"/>
      <c r="N25" s="34"/>
      <c r="O25" s="34"/>
      <c r="P25" s="35"/>
    </row>
    <row r="26" spans="8:17" x14ac:dyDescent="0.25">
      <c r="H26" s="45"/>
      <c r="I26" s="34"/>
      <c r="J26" s="34"/>
      <c r="K26" s="34"/>
      <c r="L26" s="34"/>
      <c r="M26" s="34"/>
      <c r="N26" s="34"/>
      <c r="O26" s="34"/>
      <c r="P26" s="35"/>
    </row>
    <row r="27" spans="8:17" ht="15.75" thickBot="1" x14ac:dyDescent="0.3">
      <c r="H27" s="46"/>
      <c r="I27" s="40"/>
      <c r="J27" s="40"/>
      <c r="K27" s="40"/>
      <c r="L27" s="40"/>
      <c r="M27" s="40"/>
      <c r="N27" s="40"/>
      <c r="O27" s="40"/>
      <c r="P27" s="41"/>
    </row>
    <row r="28" spans="8:17" ht="22.5" customHeight="1" thickBot="1" x14ac:dyDescent="0.35">
      <c r="H28" s="89" t="s">
        <v>34</v>
      </c>
      <c r="I28" s="30"/>
      <c r="J28" s="30"/>
      <c r="K28" s="30"/>
      <c r="L28" s="30"/>
      <c r="M28" s="30"/>
      <c r="N28" s="30"/>
      <c r="O28" s="30"/>
      <c r="P28" s="31" t="s">
        <v>35</v>
      </c>
      <c r="Q28" s="64"/>
    </row>
    <row r="29" spans="8:17" ht="22.5" customHeight="1" thickBot="1" x14ac:dyDescent="0.3">
      <c r="H29" s="49" t="s">
        <v>107</v>
      </c>
      <c r="I29" s="50"/>
      <c r="J29" s="50"/>
      <c r="K29" s="50"/>
      <c r="L29" s="50"/>
      <c r="M29" s="50"/>
      <c r="N29" s="50"/>
      <c r="O29" s="50"/>
      <c r="P29" s="43"/>
    </row>
    <row r="30" spans="8:17" x14ac:dyDescent="0.25">
      <c r="H30" s="65" t="s">
        <v>108</v>
      </c>
      <c r="I30" s="47"/>
      <c r="J30" s="47"/>
      <c r="K30" s="47"/>
      <c r="L30" s="47"/>
      <c r="M30" s="47"/>
      <c r="N30" s="47"/>
      <c r="O30" s="48"/>
      <c r="P30" s="66"/>
    </row>
    <row r="31" spans="8:17" ht="30" x14ac:dyDescent="0.25">
      <c r="H31" s="67" t="s">
        <v>102</v>
      </c>
      <c r="I31" s="53"/>
      <c r="J31" s="53"/>
      <c r="K31" s="53"/>
      <c r="L31" s="53"/>
      <c r="M31" s="53"/>
      <c r="N31" s="53"/>
      <c r="O31" s="60"/>
      <c r="P31" s="26"/>
    </row>
    <row r="32" spans="8:17" x14ac:dyDescent="0.25">
      <c r="H32" s="68" t="s">
        <v>101</v>
      </c>
      <c r="I32" s="54"/>
      <c r="J32" s="54"/>
      <c r="K32" s="54"/>
      <c r="L32" s="54"/>
      <c r="M32" s="54"/>
      <c r="N32" s="54"/>
      <c r="O32" s="61"/>
      <c r="P32" s="69"/>
    </row>
    <row r="33" spans="8:16" x14ac:dyDescent="0.25">
      <c r="H33" s="65" t="s">
        <v>109</v>
      </c>
      <c r="I33" s="47"/>
      <c r="J33" s="47"/>
      <c r="K33" s="47"/>
      <c r="L33" s="47"/>
      <c r="M33" s="47"/>
      <c r="N33" s="47"/>
      <c r="O33" s="47"/>
      <c r="P33" s="70"/>
    </row>
    <row r="34" spans="8:16" x14ac:dyDescent="0.25">
      <c r="H34" s="67" t="s">
        <v>119</v>
      </c>
      <c r="I34" s="53"/>
      <c r="J34" s="53"/>
      <c r="K34" s="53"/>
      <c r="L34" s="53"/>
      <c r="M34" s="53"/>
      <c r="N34" s="53"/>
      <c r="O34" s="60"/>
      <c r="P34" s="26"/>
    </row>
    <row r="35" spans="8:16" ht="30" x14ac:dyDescent="0.25">
      <c r="H35" s="68" t="s">
        <v>103</v>
      </c>
      <c r="I35" s="54"/>
      <c r="J35" s="54"/>
      <c r="K35" s="54"/>
      <c r="L35" s="54"/>
      <c r="M35" s="54"/>
      <c r="N35" s="54"/>
      <c r="O35" s="61"/>
      <c r="P35" s="69"/>
    </row>
    <row r="36" spans="8:16" x14ac:dyDescent="0.25">
      <c r="H36" s="65" t="s">
        <v>110</v>
      </c>
      <c r="I36" s="47"/>
      <c r="J36" s="47"/>
      <c r="K36" s="47"/>
      <c r="L36" s="47"/>
      <c r="M36" s="47"/>
      <c r="N36" s="47"/>
      <c r="O36" s="47"/>
      <c r="P36" s="70"/>
    </row>
    <row r="37" spans="8:16" x14ac:dyDescent="0.25">
      <c r="H37" s="67" t="s">
        <v>120</v>
      </c>
      <c r="I37" s="53"/>
      <c r="J37" s="53"/>
      <c r="K37" s="53"/>
      <c r="L37" s="53"/>
      <c r="M37" s="53"/>
      <c r="N37" s="53"/>
      <c r="O37" s="60"/>
      <c r="P37" s="26"/>
    </row>
    <row r="38" spans="8:16" x14ac:dyDescent="0.25">
      <c r="H38" s="65" t="s">
        <v>111</v>
      </c>
      <c r="I38" s="47"/>
      <c r="J38" s="47"/>
      <c r="K38" s="47"/>
      <c r="L38" s="47"/>
      <c r="M38" s="47"/>
      <c r="N38" s="47"/>
      <c r="O38" s="47"/>
      <c r="P38" s="70"/>
    </row>
    <row r="39" spans="8:16" x14ac:dyDescent="0.25">
      <c r="H39" s="67" t="s">
        <v>121</v>
      </c>
      <c r="I39" s="53"/>
      <c r="J39" s="53"/>
      <c r="K39" s="53"/>
      <c r="L39" s="53"/>
      <c r="M39" s="53"/>
      <c r="N39" s="53"/>
      <c r="O39" s="60"/>
      <c r="P39" s="26"/>
    </row>
    <row r="40" spans="8:16" x14ac:dyDescent="0.25">
      <c r="H40" s="65" t="s">
        <v>112</v>
      </c>
      <c r="I40" s="47"/>
      <c r="J40" s="47"/>
      <c r="K40" s="47"/>
      <c r="L40" s="47"/>
      <c r="M40" s="47"/>
      <c r="N40" s="47"/>
      <c r="O40" s="47"/>
      <c r="P40" s="70"/>
    </row>
    <row r="41" spans="8:16" ht="15.75" thickBot="1" x14ac:dyDescent="0.3">
      <c r="H41" s="67" t="s">
        <v>122</v>
      </c>
      <c r="I41" s="53"/>
      <c r="J41" s="53"/>
      <c r="K41" s="53"/>
      <c r="L41" s="53"/>
      <c r="M41" s="53"/>
      <c r="N41" s="53"/>
      <c r="O41" s="60"/>
      <c r="P41" s="26"/>
    </row>
    <row r="42" spans="8:16" ht="22.5" customHeight="1" thickBot="1" x14ac:dyDescent="0.3">
      <c r="H42" s="49" t="s">
        <v>113</v>
      </c>
      <c r="I42" s="50"/>
      <c r="J42" s="50"/>
      <c r="K42" s="50"/>
      <c r="L42" s="50"/>
      <c r="M42" s="50"/>
      <c r="N42" s="50"/>
      <c r="O42" s="50"/>
      <c r="P42" s="43"/>
    </row>
    <row r="43" spans="8:16" x14ac:dyDescent="0.25">
      <c r="H43" s="65" t="s">
        <v>114</v>
      </c>
      <c r="I43" s="47"/>
      <c r="J43" s="47"/>
      <c r="K43" s="47"/>
      <c r="L43" s="47"/>
      <c r="M43" s="47"/>
      <c r="N43" s="47"/>
      <c r="O43" s="48"/>
      <c r="P43" s="71"/>
    </row>
    <row r="44" spans="8:16" x14ac:dyDescent="0.25">
      <c r="H44" s="67" t="s">
        <v>123</v>
      </c>
      <c r="I44" s="53"/>
      <c r="J44" s="53"/>
      <c r="K44" s="53"/>
      <c r="L44" s="53"/>
      <c r="M44" s="53"/>
      <c r="N44" s="53"/>
      <c r="O44" s="60"/>
      <c r="P44" s="9"/>
    </row>
    <row r="45" spans="8:16" x14ac:dyDescent="0.25">
      <c r="H45" s="65" t="s">
        <v>115</v>
      </c>
      <c r="I45" s="47"/>
      <c r="J45" s="47"/>
      <c r="K45" s="47"/>
      <c r="L45" s="47"/>
      <c r="M45" s="47"/>
      <c r="N45" s="47"/>
      <c r="O45" s="48"/>
      <c r="P45" s="71"/>
    </row>
    <row r="46" spans="8:16" x14ac:dyDescent="0.25">
      <c r="H46" s="72" t="s">
        <v>104</v>
      </c>
      <c r="I46" s="51"/>
      <c r="J46" s="51"/>
      <c r="K46" s="51"/>
      <c r="L46" s="51"/>
      <c r="M46" s="51"/>
      <c r="N46" s="51"/>
      <c r="O46" s="52"/>
      <c r="P46" s="9"/>
    </row>
    <row r="47" spans="8:16" x14ac:dyDescent="0.25">
      <c r="H47" s="65" t="s">
        <v>116</v>
      </c>
      <c r="I47" s="47"/>
      <c r="J47" s="47"/>
      <c r="K47" s="47"/>
      <c r="L47" s="47"/>
      <c r="M47" s="47"/>
      <c r="N47" s="47"/>
      <c r="O47" s="48"/>
      <c r="P47" s="71"/>
    </row>
    <row r="48" spans="8:16" ht="30.75" thickBot="1" x14ac:dyDescent="0.3">
      <c r="H48" s="72" t="s">
        <v>124</v>
      </c>
      <c r="I48" s="51"/>
      <c r="J48" s="51"/>
      <c r="K48" s="51"/>
      <c r="L48" s="51"/>
      <c r="M48" s="51"/>
      <c r="N48" s="51"/>
      <c r="O48" s="52"/>
      <c r="P48" s="9"/>
    </row>
    <row r="49" spans="8:16" ht="22.5" customHeight="1" thickBot="1" x14ac:dyDescent="0.3">
      <c r="H49" s="49" t="s">
        <v>117</v>
      </c>
      <c r="I49" s="50"/>
      <c r="J49" s="50"/>
      <c r="K49" s="50"/>
      <c r="L49" s="50"/>
      <c r="M49" s="50"/>
      <c r="N49" s="50"/>
      <c r="O49" s="50"/>
      <c r="P49" s="43"/>
    </row>
    <row r="50" spans="8:16" x14ac:dyDescent="0.25">
      <c r="H50" s="65" t="s">
        <v>105</v>
      </c>
      <c r="I50" s="47"/>
      <c r="J50" s="47"/>
      <c r="K50" s="47"/>
      <c r="L50" s="47"/>
      <c r="M50" s="47"/>
      <c r="N50" s="47"/>
      <c r="O50" s="48"/>
      <c r="P50" s="71"/>
    </row>
    <row r="51" spans="8:16" ht="30" x14ac:dyDescent="0.25">
      <c r="H51" s="67" t="s">
        <v>125</v>
      </c>
      <c r="I51" s="53"/>
      <c r="J51" s="53"/>
      <c r="K51" s="53"/>
      <c r="L51" s="53"/>
      <c r="M51" s="53"/>
      <c r="N51" s="53"/>
      <c r="O51" s="60"/>
      <c r="P51" s="9"/>
    </row>
    <row r="52" spans="8:16" x14ac:dyDescent="0.25">
      <c r="H52" s="65" t="s">
        <v>118</v>
      </c>
      <c r="I52" s="47"/>
      <c r="J52" s="47"/>
      <c r="K52" s="47"/>
      <c r="L52" s="47"/>
      <c r="M52" s="47"/>
      <c r="N52" s="47"/>
      <c r="O52" s="48"/>
      <c r="P52" s="71"/>
    </row>
    <row r="53" spans="8:16" x14ac:dyDescent="0.25">
      <c r="H53" s="67" t="s">
        <v>126</v>
      </c>
      <c r="I53" s="53"/>
      <c r="J53" s="53"/>
      <c r="K53" s="53"/>
      <c r="L53" s="53"/>
      <c r="M53" s="53"/>
      <c r="N53" s="53"/>
      <c r="O53" s="60"/>
      <c r="P53" s="26"/>
    </row>
    <row r="54" spans="8:16" ht="30.75" thickBot="1" x14ac:dyDescent="0.3">
      <c r="H54" s="73" t="s">
        <v>106</v>
      </c>
      <c r="I54" s="74"/>
      <c r="J54" s="74"/>
      <c r="K54" s="74"/>
      <c r="L54" s="74"/>
      <c r="M54" s="74"/>
      <c r="N54" s="74"/>
      <c r="O54" s="75"/>
      <c r="P54" s="76"/>
    </row>
  </sheetData>
  <mergeCells count="1">
    <mergeCell ref="H6:P6"/>
  </mergeCells>
  <phoneticPr fontId="21" type="noConversion"/>
  <printOptions horizontalCentered="1"/>
  <pageMargins left="0.24" right="0.24" top="0.41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  <pageSetUpPr fitToPage="1"/>
  </sheetPr>
  <dimension ref="C5:N28"/>
  <sheetViews>
    <sheetView showGridLines="0" topLeftCell="B15" zoomScale="70" zoomScaleNormal="70" workbookViewId="0">
      <selection activeCell="H32" sqref="H32"/>
    </sheetView>
  </sheetViews>
  <sheetFormatPr defaultColWidth="9.140625" defaultRowHeight="15" x14ac:dyDescent="0.25"/>
  <cols>
    <col min="1" max="3" width="9.140625" style="95"/>
    <col min="4" max="4" width="13.28515625" style="95" customWidth="1"/>
    <col min="5" max="5" width="17.85546875" style="95" customWidth="1"/>
    <col min="6" max="6" width="49.85546875" style="95" customWidth="1"/>
    <col min="7" max="7" width="23.7109375" style="95" customWidth="1"/>
    <col min="8" max="8" width="49.85546875" style="95" customWidth="1"/>
    <col min="9" max="9" width="17.5703125" style="95" customWidth="1"/>
    <col min="10" max="10" width="16" style="95" customWidth="1"/>
    <col min="11" max="11" width="41.28515625" style="95" customWidth="1"/>
    <col min="12" max="16384" width="9.140625" style="95"/>
  </cols>
  <sheetData>
    <row r="5" spans="3:14" x14ac:dyDescent="0.25">
      <c r="C5" s="95" t="s">
        <v>141</v>
      </c>
    </row>
    <row r="9" spans="3:14" ht="15.75" thickBot="1" x14ac:dyDescent="0.3"/>
    <row r="10" spans="3:14" ht="69" customHeight="1" thickBot="1" x14ac:dyDescent="0.3">
      <c r="D10" s="115" t="s">
        <v>136</v>
      </c>
      <c r="E10" s="116"/>
      <c r="F10" s="116"/>
      <c r="G10" s="116"/>
      <c r="H10" s="116"/>
      <c r="I10" s="116"/>
      <c r="J10" s="116"/>
      <c r="K10" s="117"/>
      <c r="N10" s="112"/>
    </row>
    <row r="11" spans="3:14" customFormat="1" ht="63.75" customHeight="1" thickBot="1" x14ac:dyDescent="0.3">
      <c r="D11" s="128" t="s">
        <v>139</v>
      </c>
      <c r="E11" s="4"/>
      <c r="F11" s="6"/>
      <c r="G11" s="127" t="s">
        <v>152</v>
      </c>
      <c r="H11" s="106">
        <v>30</v>
      </c>
      <c r="I11" s="102" t="s">
        <v>127</v>
      </c>
      <c r="J11" s="5"/>
      <c r="K11" s="6"/>
    </row>
    <row r="12" spans="3:14" customFormat="1" ht="59.25" customHeight="1" thickBot="1" x14ac:dyDescent="0.3">
      <c r="D12" s="128" t="s">
        <v>140</v>
      </c>
      <c r="E12" s="4"/>
      <c r="F12" s="5"/>
      <c r="G12" s="5"/>
      <c r="H12" s="5"/>
      <c r="I12" s="5"/>
      <c r="J12" s="5"/>
      <c r="K12" s="6"/>
    </row>
    <row r="13" spans="3:14" ht="67.5" customHeight="1" x14ac:dyDescent="0.25">
      <c r="D13" s="248" t="s">
        <v>128</v>
      </c>
      <c r="E13" s="119" t="s">
        <v>142</v>
      </c>
      <c r="F13" s="120"/>
      <c r="G13" s="121" t="s">
        <v>143</v>
      </c>
      <c r="H13" s="121" t="s">
        <v>153</v>
      </c>
      <c r="I13" s="121" t="s">
        <v>144</v>
      </c>
      <c r="J13" s="121" t="s">
        <v>145</v>
      </c>
      <c r="K13" s="122" t="s">
        <v>146</v>
      </c>
    </row>
    <row r="14" spans="3:14" ht="37.5" customHeight="1" x14ac:dyDescent="0.25">
      <c r="D14" s="249"/>
      <c r="E14" s="126" t="s">
        <v>130</v>
      </c>
      <c r="F14" s="97"/>
      <c r="G14" s="97"/>
      <c r="H14" s="104"/>
      <c r="I14" s="97"/>
      <c r="J14" s="103">
        <v>5</v>
      </c>
      <c r="K14" s="96"/>
    </row>
    <row r="15" spans="3:14" ht="33" customHeight="1" x14ac:dyDescent="0.25">
      <c r="D15" s="249"/>
      <c r="E15" s="126" t="s">
        <v>131</v>
      </c>
      <c r="F15" s="97"/>
      <c r="G15" s="97"/>
      <c r="H15" s="104"/>
      <c r="I15" s="97"/>
      <c r="J15" s="103">
        <v>5</v>
      </c>
      <c r="K15" s="96"/>
    </row>
    <row r="16" spans="3:14" ht="33.75" customHeight="1" x14ac:dyDescent="0.25">
      <c r="D16" s="249"/>
      <c r="E16" s="126" t="s">
        <v>132</v>
      </c>
      <c r="F16" s="97"/>
      <c r="G16" s="97"/>
      <c r="H16" s="104"/>
      <c r="I16" s="97"/>
      <c r="J16" s="103">
        <v>5</v>
      </c>
      <c r="K16" s="96"/>
    </row>
    <row r="17" spans="4:11" ht="35.25" customHeight="1" x14ac:dyDescent="0.25">
      <c r="D17" s="249"/>
      <c r="E17" s="126" t="s">
        <v>133</v>
      </c>
      <c r="F17" s="97"/>
      <c r="G17" s="97"/>
      <c r="H17" s="104"/>
      <c r="I17" s="97"/>
      <c r="J17" s="103">
        <v>5</v>
      </c>
      <c r="K17" s="96"/>
    </row>
    <row r="18" spans="4:11" ht="36" customHeight="1" x14ac:dyDescent="0.25">
      <c r="D18" s="250"/>
      <c r="E18" s="126" t="s">
        <v>134</v>
      </c>
      <c r="F18" s="96"/>
      <c r="G18" s="96"/>
      <c r="H18" s="104"/>
      <c r="I18" s="96"/>
      <c r="J18" s="103">
        <v>10</v>
      </c>
      <c r="K18" s="96"/>
    </row>
    <row r="19" spans="4:11" ht="36" customHeight="1" x14ac:dyDescent="0.25">
      <c r="D19" s="108"/>
      <c r="E19" s="109"/>
      <c r="F19" s="109"/>
      <c r="G19" s="109"/>
      <c r="H19" s="109"/>
      <c r="I19" s="110" t="s">
        <v>137</v>
      </c>
      <c r="J19" s="111">
        <f>SUM(J14:J18)</f>
        <v>30</v>
      </c>
      <c r="K19"/>
    </row>
    <row r="20" spans="4:11" ht="70.5" customHeight="1" x14ac:dyDescent="0.25">
      <c r="D20" s="251" t="s">
        <v>129</v>
      </c>
      <c r="E20" s="123" t="s">
        <v>147</v>
      </c>
      <c r="F20" s="124"/>
      <c r="G20" s="125" t="s">
        <v>148</v>
      </c>
      <c r="H20" s="125" t="s">
        <v>149</v>
      </c>
      <c r="I20"/>
      <c r="J20"/>
      <c r="K20"/>
    </row>
    <row r="21" spans="4:11" ht="46.5" customHeight="1" x14ac:dyDescent="0.25">
      <c r="D21" s="251"/>
      <c r="E21" s="126" t="s">
        <v>130</v>
      </c>
      <c r="F21" s="96"/>
      <c r="G21" s="107">
        <v>0.5</v>
      </c>
      <c r="H21" s="105">
        <f>IF(AND(G21&gt;0,J14&gt;0),(G21*J14),0)</f>
        <v>2.5</v>
      </c>
      <c r="I21"/>
      <c r="J21"/>
      <c r="K21"/>
    </row>
    <row r="22" spans="4:11" ht="33.75" customHeight="1" x14ac:dyDescent="0.25">
      <c r="D22" s="251"/>
      <c r="E22" s="126" t="s">
        <v>131</v>
      </c>
      <c r="F22" s="96"/>
      <c r="G22" s="107">
        <v>0.5</v>
      </c>
      <c r="H22" s="105">
        <f>IF(AND(G22&gt;0,J15&gt;0),(G22*J15),0)</f>
        <v>2.5</v>
      </c>
      <c r="I22"/>
      <c r="J22"/>
      <c r="K22"/>
    </row>
    <row r="23" spans="4:11" ht="33.75" customHeight="1" x14ac:dyDescent="0.25">
      <c r="D23" s="251"/>
      <c r="E23" s="126" t="s">
        <v>132</v>
      </c>
      <c r="F23" s="96"/>
      <c r="G23" s="107">
        <v>0.5</v>
      </c>
      <c r="H23" s="105">
        <f>IF(AND(G23&gt;0,J16&gt;0),(G23*J16),0)</f>
        <v>2.5</v>
      </c>
      <c r="I23"/>
      <c r="J23"/>
      <c r="K23"/>
    </row>
    <row r="24" spans="4:11" ht="49.5" customHeight="1" x14ac:dyDescent="0.25">
      <c r="D24" s="251"/>
      <c r="E24" s="126" t="s">
        <v>133</v>
      </c>
      <c r="F24" s="96"/>
      <c r="G24" s="107">
        <v>0.5</v>
      </c>
      <c r="H24" s="105">
        <f>IF(AND(G24&gt;0,J17&gt;0),(G24*J17),0)</f>
        <v>2.5</v>
      </c>
      <c r="I24"/>
      <c r="J24"/>
      <c r="K24"/>
    </row>
    <row r="25" spans="4:11" ht="43.5" customHeight="1" x14ac:dyDescent="0.25">
      <c r="D25" s="251"/>
      <c r="E25" s="126" t="s">
        <v>134</v>
      </c>
      <c r="F25" s="96"/>
      <c r="G25" s="107">
        <v>0.5</v>
      </c>
      <c r="H25" s="105">
        <f>IF(AND(G25&gt;0,J18&gt;0),(G25*J18),0)</f>
        <v>5</v>
      </c>
      <c r="I25"/>
      <c r="J25"/>
      <c r="K25"/>
    </row>
    <row r="26" spans="4:11" ht="36" customHeight="1" thickBot="1" x14ac:dyDescent="0.3">
      <c r="D26" s="108"/>
      <c r="E26" s="109"/>
      <c r="F26" s="109"/>
      <c r="G26" s="110" t="s">
        <v>138</v>
      </c>
      <c r="H26" s="118">
        <f>SUM(H21:H25)</f>
        <v>15</v>
      </c>
      <c r="I26"/>
      <c r="J26"/>
      <c r="K26"/>
    </row>
    <row r="27" spans="4:11" ht="58.5" customHeight="1" x14ac:dyDescent="0.25">
      <c r="D27" s="252" t="s">
        <v>135</v>
      </c>
      <c r="E27" s="133" t="s">
        <v>156</v>
      </c>
      <c r="F27" s="125" t="s">
        <v>150</v>
      </c>
      <c r="G27" s="125" t="s">
        <v>151</v>
      </c>
      <c r="H27"/>
      <c r="I27"/>
      <c r="J27"/>
      <c r="K27"/>
    </row>
    <row r="28" spans="4:11" ht="48" customHeight="1" x14ac:dyDescent="0.25">
      <c r="D28" s="253"/>
      <c r="E28" s="98"/>
      <c r="F28" s="113">
        <f>$H$26</f>
        <v>15</v>
      </c>
      <c r="G28" s="114">
        <f>IF(AND(H26&gt;0,H11&gt;0),($H$26/$H$11),0)</f>
        <v>0.5</v>
      </c>
      <c r="H28"/>
      <c r="I28"/>
      <c r="J28"/>
      <c r="K28"/>
    </row>
  </sheetData>
  <mergeCells count="3">
    <mergeCell ref="D13:D18"/>
    <mergeCell ref="D20:D25"/>
    <mergeCell ref="D27:D28"/>
  </mergeCells>
  <phoneticPr fontId="21" type="noConversion"/>
  <printOptions horizontalCentered="1"/>
  <pageMargins left="0.2" right="0.19" top="0.26" bottom="0.42" header="0.17" footer="0.17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D8:N31"/>
  <sheetViews>
    <sheetView showGridLines="0" view="pageBreakPreview" topLeftCell="A4" zoomScale="70" zoomScaleNormal="70" zoomScaleSheetLayoutView="70" workbookViewId="0">
      <selection activeCell="G16" sqref="G16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8" spans="4:14" ht="99" customHeight="1" x14ac:dyDescent="0.25">
      <c r="D8" s="157" t="s">
        <v>172</v>
      </c>
      <c r="E8" s="157"/>
      <c r="F8" s="273" t="s">
        <v>167</v>
      </c>
      <c r="G8" s="274"/>
      <c r="H8" s="274"/>
      <c r="I8" s="274"/>
      <c r="J8" s="274"/>
      <c r="K8" s="275"/>
      <c r="N8" s="112"/>
    </row>
    <row r="9" spans="4:14" ht="31.5" x14ac:dyDescent="0.25">
      <c r="D9" s="276" t="s">
        <v>158</v>
      </c>
      <c r="E9" s="277"/>
      <c r="F9" s="278" t="s">
        <v>339</v>
      </c>
      <c r="G9" s="278"/>
      <c r="H9" s="278"/>
      <c r="I9" s="279"/>
      <c r="J9" s="280" t="s">
        <v>173</v>
      </c>
      <c r="K9" s="281"/>
      <c r="N9" s="112"/>
    </row>
    <row r="10" spans="4:14" ht="45" customHeight="1" x14ac:dyDescent="0.25">
      <c r="D10" s="282" t="s">
        <v>127</v>
      </c>
      <c r="E10" s="283"/>
      <c r="F10" s="268" t="s">
        <v>340</v>
      </c>
      <c r="G10" s="268"/>
      <c r="H10" s="268"/>
      <c r="I10" s="268"/>
      <c r="J10" s="159" t="s">
        <v>161</v>
      </c>
      <c r="K10" s="201"/>
      <c r="N10" s="112"/>
    </row>
    <row r="11" spans="4:14" ht="42" customHeight="1" x14ac:dyDescent="0.25">
      <c r="D11" s="266" t="s">
        <v>178</v>
      </c>
      <c r="E11" s="267"/>
      <c r="F11" s="268" t="s">
        <v>184</v>
      </c>
      <c r="G11" s="268"/>
      <c r="H11" s="268"/>
      <c r="I11" s="268"/>
      <c r="J11" s="159" t="s">
        <v>162</v>
      </c>
      <c r="K11" s="201"/>
      <c r="N11" s="112"/>
    </row>
    <row r="12" spans="4:14" customFormat="1" ht="51" customHeight="1" x14ac:dyDescent="0.25">
      <c r="D12" s="266" t="s">
        <v>168</v>
      </c>
      <c r="E12" s="267"/>
      <c r="F12" s="269" t="s">
        <v>341</v>
      </c>
      <c r="G12" s="269"/>
      <c r="H12" s="269"/>
      <c r="I12" s="269"/>
      <c r="J12" s="159" t="s">
        <v>163</v>
      </c>
      <c r="K12" s="201"/>
    </row>
    <row r="13" spans="4:14" customFormat="1" ht="39.950000000000003" customHeight="1" x14ac:dyDescent="0.35">
      <c r="D13" s="270" t="s">
        <v>169</v>
      </c>
      <c r="E13" s="271"/>
      <c r="F13" s="272"/>
      <c r="G13" s="272"/>
      <c r="H13" s="272"/>
      <c r="I13" s="272"/>
      <c r="J13" s="169" t="s">
        <v>174</v>
      </c>
      <c r="K13" s="201"/>
    </row>
    <row r="14" spans="4:14" customFormat="1" ht="59.25" customHeight="1" thickBot="1" x14ac:dyDescent="0.3">
      <c r="D14" s="255" t="s">
        <v>165</v>
      </c>
      <c r="E14" s="256"/>
      <c r="F14" s="257" t="s">
        <v>342</v>
      </c>
      <c r="G14" s="257"/>
      <c r="H14" s="208" t="s">
        <v>179</v>
      </c>
      <c r="I14" s="218"/>
      <c r="J14" s="213" t="s">
        <v>175</v>
      </c>
      <c r="K14" s="223">
        <v>1</v>
      </c>
    </row>
    <row r="15" spans="4:14" ht="76.5" customHeight="1" x14ac:dyDescent="0.25">
      <c r="D15" s="258" t="s">
        <v>128</v>
      </c>
      <c r="E15" s="261" t="s">
        <v>142</v>
      </c>
      <c r="F15" s="261"/>
      <c r="G15" s="222" t="s">
        <v>170</v>
      </c>
      <c r="H15" s="222" t="s">
        <v>143</v>
      </c>
      <c r="I15" s="222" t="s">
        <v>153</v>
      </c>
      <c r="J15" s="222" t="s">
        <v>144</v>
      </c>
      <c r="K15" s="222" t="s">
        <v>145</v>
      </c>
    </row>
    <row r="16" spans="4:14" ht="93" customHeight="1" x14ac:dyDescent="0.25">
      <c r="D16" s="259"/>
      <c r="E16" s="224" t="s">
        <v>130</v>
      </c>
      <c r="F16" s="138" t="s">
        <v>343</v>
      </c>
      <c r="G16" s="138" t="s">
        <v>344</v>
      </c>
      <c r="H16" s="138" t="s">
        <v>327</v>
      </c>
      <c r="I16" s="140" t="s">
        <v>345</v>
      </c>
      <c r="J16" s="139">
        <v>44561</v>
      </c>
      <c r="K16" s="221">
        <v>100</v>
      </c>
    </row>
    <row r="17" spans="4:11" ht="21" x14ac:dyDescent="0.25">
      <c r="D17" s="259"/>
      <c r="E17" s="224" t="s">
        <v>131</v>
      </c>
      <c r="F17" s="138"/>
      <c r="G17" s="138"/>
      <c r="H17" s="138"/>
      <c r="I17" s="140"/>
      <c r="J17" s="139"/>
      <c r="K17" s="221">
        <v>0</v>
      </c>
    </row>
    <row r="18" spans="4:11" ht="21" x14ac:dyDescent="0.25">
      <c r="D18" s="259"/>
      <c r="E18" s="224" t="s">
        <v>132</v>
      </c>
      <c r="F18" s="138"/>
      <c r="G18" s="138"/>
      <c r="H18" s="138"/>
      <c r="I18" s="140"/>
      <c r="J18" s="139"/>
      <c r="K18" s="221">
        <v>0</v>
      </c>
    </row>
    <row r="19" spans="4:11" ht="35.25" customHeight="1" x14ac:dyDescent="0.25">
      <c r="D19" s="259"/>
      <c r="E19" s="224" t="s">
        <v>133</v>
      </c>
      <c r="F19" s="138"/>
      <c r="G19" s="138"/>
      <c r="H19" s="138"/>
      <c r="I19" s="140"/>
      <c r="J19" s="139"/>
      <c r="K19" s="221"/>
    </row>
    <row r="20" spans="4:11" ht="36" customHeight="1" x14ac:dyDescent="0.25">
      <c r="D20" s="259"/>
      <c r="E20" s="224" t="s">
        <v>134</v>
      </c>
      <c r="F20" s="138"/>
      <c r="G20" s="138"/>
      <c r="H20" s="138"/>
      <c r="I20" s="140"/>
      <c r="J20" s="139"/>
      <c r="K20" s="221"/>
    </row>
    <row r="21" spans="4:11" ht="36" customHeight="1" thickBot="1" x14ac:dyDescent="0.3">
      <c r="D21" s="260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58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59"/>
      <c r="E24" s="224" t="s">
        <v>130</v>
      </c>
      <c r="F24" s="99"/>
      <c r="G24" s="101"/>
      <c r="H24" s="100"/>
      <c r="I24" s="132">
        <v>0</v>
      </c>
      <c r="J24" s="129"/>
      <c r="K24" s="131">
        <f>IF(AND(I24&gt;0,K16&gt;0),(I24*K16),0)</f>
        <v>0</v>
      </c>
    </row>
    <row r="25" spans="4:11" ht="33.75" customHeight="1" x14ac:dyDescent="0.25">
      <c r="D25" s="259"/>
      <c r="E25" s="224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259"/>
      <c r="E26" s="224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259"/>
      <c r="E27" s="224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59"/>
      <c r="E28" s="224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62"/>
      <c r="E29" s="145"/>
      <c r="F29" s="146"/>
      <c r="G29" s="146"/>
      <c r="H29" s="146"/>
      <c r="I29" s="148" t="s">
        <v>157</v>
      </c>
      <c r="J29" s="155"/>
      <c r="K29" s="156">
        <f>SUM(K24:K28)</f>
        <v>0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225"/>
    </row>
    <row r="31" spans="4:11" ht="84" customHeight="1" x14ac:dyDescent="0.25">
      <c r="D31" s="197" t="s">
        <v>135</v>
      </c>
      <c r="E31" s="196" t="s">
        <v>177</v>
      </c>
      <c r="F31" s="263"/>
      <c r="G31" s="264"/>
      <c r="H31" s="265"/>
      <c r="I31" s="254" t="s">
        <v>155</v>
      </c>
      <c r="J31" s="254"/>
      <c r="K31" s="158">
        <f>K29/100*K14</f>
        <v>0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31:J31"/>
    <mergeCell ref="D14:E14"/>
    <mergeCell ref="F14:G14"/>
    <mergeCell ref="D15:D21"/>
    <mergeCell ref="E15:F15"/>
    <mergeCell ref="D23:D29"/>
    <mergeCell ref="F31:H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C5:N31"/>
  <sheetViews>
    <sheetView showGridLines="0" tabSelected="1" topLeftCell="F9" zoomScale="70" zoomScaleNormal="70" zoomScaleSheetLayoutView="70" workbookViewId="0">
      <selection activeCell="J24" sqref="J24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57" t="s">
        <v>172</v>
      </c>
      <c r="E8" s="207" t="s">
        <v>192</v>
      </c>
      <c r="F8" s="273" t="s">
        <v>167</v>
      </c>
      <c r="G8" s="274"/>
      <c r="H8" s="274"/>
      <c r="I8" s="274"/>
      <c r="J8" s="274"/>
      <c r="K8" s="275"/>
      <c r="N8" s="112"/>
    </row>
    <row r="9" spans="3:14" ht="31.5" x14ac:dyDescent="0.25">
      <c r="D9" s="276" t="s">
        <v>158</v>
      </c>
      <c r="E9" s="277"/>
      <c r="F9" s="285" t="s">
        <v>181</v>
      </c>
      <c r="G9" s="285"/>
      <c r="H9" s="285"/>
      <c r="I9" s="286"/>
      <c r="J9" s="280" t="s">
        <v>173</v>
      </c>
      <c r="K9" s="281"/>
      <c r="N9" s="112"/>
    </row>
    <row r="10" spans="3:14" ht="45" customHeight="1" x14ac:dyDescent="0.25">
      <c r="D10" s="282" t="s">
        <v>127</v>
      </c>
      <c r="E10" s="283"/>
      <c r="F10" s="284" t="s">
        <v>182</v>
      </c>
      <c r="G10" s="284"/>
      <c r="H10" s="284"/>
      <c r="I10" s="284"/>
      <c r="J10" s="159" t="s">
        <v>161</v>
      </c>
      <c r="K10" s="202"/>
      <c r="N10" s="112"/>
    </row>
    <row r="11" spans="3:14" ht="42" customHeight="1" x14ac:dyDescent="0.25">
      <c r="D11" s="266" t="s">
        <v>178</v>
      </c>
      <c r="E11" s="267"/>
      <c r="F11" s="287" t="s">
        <v>198</v>
      </c>
      <c r="G11" s="287"/>
      <c r="H11" s="287"/>
      <c r="I11" s="287"/>
      <c r="J11" s="159" t="s">
        <v>162</v>
      </c>
      <c r="K11" s="203"/>
      <c r="N11" s="112"/>
    </row>
    <row r="12" spans="3:14" customFormat="1" ht="51" customHeight="1" x14ac:dyDescent="0.25">
      <c r="D12" s="266" t="s">
        <v>168</v>
      </c>
      <c r="E12" s="267"/>
      <c r="F12" s="288" t="s">
        <v>184</v>
      </c>
      <c r="G12" s="288"/>
      <c r="H12" s="288"/>
      <c r="I12" s="288"/>
      <c r="J12" s="159" t="s">
        <v>163</v>
      </c>
      <c r="K12" s="204"/>
    </row>
    <row r="13" spans="3:14" customFormat="1" ht="39.950000000000003" customHeight="1" x14ac:dyDescent="0.35">
      <c r="D13" s="270" t="s">
        <v>169</v>
      </c>
      <c r="E13" s="271"/>
      <c r="F13" s="287" t="s">
        <v>183</v>
      </c>
      <c r="G13" s="287"/>
      <c r="H13" s="287"/>
      <c r="I13" s="287"/>
      <c r="J13" s="169" t="s">
        <v>174</v>
      </c>
      <c r="K13" s="201" t="e">
        <f>AVERAGE(K10:K12)</f>
        <v>#DIV/0!</v>
      </c>
    </row>
    <row r="14" spans="3:14" customFormat="1" ht="59.25" customHeight="1" thickBot="1" x14ac:dyDescent="0.3">
      <c r="D14" s="255" t="s">
        <v>165</v>
      </c>
      <c r="E14" s="256"/>
      <c r="F14" s="289" t="s">
        <v>185</v>
      </c>
      <c r="G14" s="289"/>
      <c r="H14" s="208" t="s">
        <v>179</v>
      </c>
      <c r="I14" s="212"/>
      <c r="J14" s="213" t="s">
        <v>175</v>
      </c>
      <c r="K14" s="214">
        <v>1</v>
      </c>
    </row>
    <row r="15" spans="3:14" ht="76.5" customHeight="1" x14ac:dyDescent="0.25">
      <c r="D15" s="258" t="s">
        <v>128</v>
      </c>
      <c r="E15" s="261" t="s">
        <v>142</v>
      </c>
      <c r="F15" s="261"/>
      <c r="G15" s="211" t="s">
        <v>170</v>
      </c>
      <c r="H15" s="211" t="s">
        <v>143</v>
      </c>
      <c r="I15" s="211" t="s">
        <v>153</v>
      </c>
      <c r="J15" s="211" t="s">
        <v>144</v>
      </c>
      <c r="K15" s="211" t="s">
        <v>145</v>
      </c>
    </row>
    <row r="16" spans="3:14" ht="100.9" customHeight="1" x14ac:dyDescent="0.25">
      <c r="D16" s="259"/>
      <c r="E16" s="126" t="s">
        <v>130</v>
      </c>
      <c r="F16" s="142" t="s">
        <v>322</v>
      </c>
      <c r="G16" s="138" t="s">
        <v>186</v>
      </c>
      <c r="H16" s="138" t="s">
        <v>323</v>
      </c>
      <c r="I16" s="140" t="s">
        <v>324</v>
      </c>
      <c r="J16" s="139">
        <v>44347</v>
      </c>
      <c r="K16" s="130">
        <v>90</v>
      </c>
    </row>
    <row r="17" spans="4:11" ht="77.45" customHeight="1" x14ac:dyDescent="0.25">
      <c r="D17" s="259"/>
      <c r="E17" s="126" t="s">
        <v>131</v>
      </c>
      <c r="F17" s="142" t="s">
        <v>325</v>
      </c>
      <c r="G17" s="138" t="s">
        <v>186</v>
      </c>
      <c r="H17" s="138" t="s">
        <v>323</v>
      </c>
      <c r="I17" s="140" t="s">
        <v>326</v>
      </c>
      <c r="J17" s="139">
        <v>44377</v>
      </c>
      <c r="K17" s="130">
        <v>10</v>
      </c>
    </row>
    <row r="18" spans="4:11" ht="33.75" customHeight="1" x14ac:dyDescent="0.25">
      <c r="D18" s="259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259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59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60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58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59"/>
      <c r="E24" s="126" t="s">
        <v>130</v>
      </c>
      <c r="F24" s="99"/>
      <c r="G24" s="101"/>
      <c r="H24" s="100"/>
      <c r="I24" s="132">
        <v>0.5</v>
      </c>
      <c r="J24" s="129"/>
      <c r="K24" s="131">
        <f>IF(AND(I24&gt;0,K16&gt;0),(I24*K16),0)</f>
        <v>45</v>
      </c>
    </row>
    <row r="25" spans="4:11" ht="33.75" customHeight="1" x14ac:dyDescent="0.25">
      <c r="D25" s="259"/>
      <c r="E25" s="126" t="s">
        <v>131</v>
      </c>
      <c r="F25" s="99"/>
      <c r="G25" s="101"/>
      <c r="H25" s="100"/>
      <c r="I25" s="132">
        <v>1</v>
      </c>
      <c r="J25" s="129"/>
      <c r="K25" s="131">
        <f>IF(AND(I25&gt;0,K17&gt;0),(I25*K17),0)</f>
        <v>10</v>
      </c>
    </row>
    <row r="26" spans="4:11" ht="33.75" customHeight="1" x14ac:dyDescent="0.25">
      <c r="D26" s="259"/>
      <c r="E26" s="126" t="s">
        <v>132</v>
      </c>
      <c r="F26" s="99"/>
      <c r="G26" s="101"/>
      <c r="H26" s="100"/>
      <c r="I26" s="132">
        <v>0.2</v>
      </c>
      <c r="J26" s="129"/>
      <c r="K26" s="131">
        <f>IF(AND(I26&gt;0,K18&gt;0),(I26*K18),0)</f>
        <v>0</v>
      </c>
    </row>
    <row r="27" spans="4:11" ht="49.5" customHeight="1" x14ac:dyDescent="0.25">
      <c r="D27" s="259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5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62"/>
      <c r="E29" s="145"/>
      <c r="F29" s="146"/>
      <c r="G29" s="146"/>
      <c r="H29" s="146"/>
      <c r="I29" s="148" t="s">
        <v>157</v>
      </c>
      <c r="J29" s="155"/>
      <c r="K29" s="156">
        <f>SUM(K24:K28)</f>
        <v>55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177</v>
      </c>
      <c r="F31" s="263"/>
      <c r="G31" s="264"/>
      <c r="H31" s="265"/>
      <c r="I31" s="254" t="s">
        <v>155</v>
      </c>
      <c r="J31" s="254"/>
      <c r="K31" s="158">
        <f>K29/100*K14</f>
        <v>0.55000000000000004</v>
      </c>
    </row>
  </sheetData>
  <mergeCells count="19">
    <mergeCell ref="I31:J31"/>
    <mergeCell ref="F12:I12"/>
    <mergeCell ref="F13:I13"/>
    <mergeCell ref="F31:H31"/>
    <mergeCell ref="D15:D21"/>
    <mergeCell ref="E15:F15"/>
    <mergeCell ref="D23:D29"/>
    <mergeCell ref="F14:G14"/>
    <mergeCell ref="F8:K8"/>
    <mergeCell ref="D14:E14"/>
    <mergeCell ref="D10:E10"/>
    <mergeCell ref="F10:I10"/>
    <mergeCell ref="J9:K9"/>
    <mergeCell ref="D9:E9"/>
    <mergeCell ref="F9:I9"/>
    <mergeCell ref="D11:E11"/>
    <mergeCell ref="D12:E12"/>
    <mergeCell ref="D13:E13"/>
    <mergeCell ref="F11:I1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C5:N31"/>
  <sheetViews>
    <sheetView showGridLines="0" topLeftCell="A9" zoomScale="70" zoomScaleNormal="70" zoomScaleSheetLayoutView="70" workbookViewId="0">
      <selection activeCell="F24" sqref="F24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57" t="s">
        <v>172</v>
      </c>
      <c r="E8" s="207" t="s">
        <v>192</v>
      </c>
      <c r="F8" s="273" t="s">
        <v>167</v>
      </c>
      <c r="G8" s="274"/>
      <c r="H8" s="274"/>
      <c r="I8" s="274"/>
      <c r="J8" s="274"/>
      <c r="K8" s="275"/>
      <c r="N8" s="112"/>
    </row>
    <row r="9" spans="3:14" ht="31.5" x14ac:dyDescent="0.25">
      <c r="D9" s="276" t="s">
        <v>158</v>
      </c>
      <c r="E9" s="277"/>
      <c r="F9" s="285" t="s">
        <v>181</v>
      </c>
      <c r="G9" s="285"/>
      <c r="H9" s="285"/>
      <c r="I9" s="286"/>
      <c r="J9" s="280" t="s">
        <v>173</v>
      </c>
      <c r="K9" s="281"/>
      <c r="N9" s="112"/>
    </row>
    <row r="10" spans="3:14" ht="45" customHeight="1" x14ac:dyDescent="0.25">
      <c r="D10" s="282" t="s">
        <v>127</v>
      </c>
      <c r="E10" s="283"/>
      <c r="F10" s="284" t="s">
        <v>182</v>
      </c>
      <c r="G10" s="284"/>
      <c r="H10" s="284"/>
      <c r="I10" s="284"/>
      <c r="J10" s="159" t="s">
        <v>161</v>
      </c>
      <c r="K10" s="202"/>
      <c r="N10" s="112"/>
    </row>
    <row r="11" spans="3:14" ht="42" customHeight="1" x14ac:dyDescent="0.25">
      <c r="D11" s="266" t="s">
        <v>178</v>
      </c>
      <c r="E11" s="267"/>
      <c r="F11" s="287" t="s">
        <v>187</v>
      </c>
      <c r="G11" s="287"/>
      <c r="H11" s="287"/>
      <c r="I11" s="287"/>
      <c r="J11" s="159" t="s">
        <v>162</v>
      </c>
      <c r="K11" s="203"/>
      <c r="N11" s="112"/>
    </row>
    <row r="12" spans="3:14" customFormat="1" ht="51" customHeight="1" x14ac:dyDescent="0.25">
      <c r="D12" s="266" t="s">
        <v>168</v>
      </c>
      <c r="E12" s="267"/>
      <c r="F12" s="288" t="s">
        <v>184</v>
      </c>
      <c r="G12" s="288"/>
      <c r="H12" s="288"/>
      <c r="I12" s="288"/>
      <c r="J12" s="159" t="s">
        <v>163</v>
      </c>
      <c r="K12" s="204"/>
    </row>
    <row r="13" spans="3:14" customFormat="1" ht="39.950000000000003" customHeight="1" x14ac:dyDescent="0.35">
      <c r="D13" s="270" t="s">
        <v>169</v>
      </c>
      <c r="E13" s="271"/>
      <c r="F13" s="287" t="s">
        <v>183</v>
      </c>
      <c r="G13" s="287"/>
      <c r="H13" s="287"/>
      <c r="I13" s="287"/>
      <c r="J13" s="169" t="s">
        <v>174</v>
      </c>
      <c r="K13" s="201" t="e">
        <f>AVERAGE(K10:K12)</f>
        <v>#DIV/0!</v>
      </c>
    </row>
    <row r="14" spans="3:14" customFormat="1" ht="59.25" customHeight="1" thickBot="1" x14ac:dyDescent="0.3">
      <c r="D14" s="255" t="s">
        <v>165</v>
      </c>
      <c r="E14" s="256"/>
      <c r="F14" s="289" t="s">
        <v>190</v>
      </c>
      <c r="G14" s="289"/>
      <c r="H14" s="208" t="s">
        <v>179</v>
      </c>
      <c r="I14" s="218"/>
      <c r="J14" s="213" t="s">
        <v>175</v>
      </c>
      <c r="K14" s="214">
        <v>1</v>
      </c>
    </row>
    <row r="15" spans="3:14" ht="76.5" customHeight="1" x14ac:dyDescent="0.25">
      <c r="D15" s="258" t="s">
        <v>128</v>
      </c>
      <c r="E15" s="261" t="s">
        <v>142</v>
      </c>
      <c r="F15" s="261"/>
      <c r="G15" s="217" t="s">
        <v>170</v>
      </c>
      <c r="H15" s="217" t="s">
        <v>143</v>
      </c>
      <c r="I15" s="217" t="s">
        <v>153</v>
      </c>
      <c r="J15" s="217" t="s">
        <v>144</v>
      </c>
      <c r="K15" s="217" t="s">
        <v>145</v>
      </c>
    </row>
    <row r="16" spans="3:14" ht="100.9" customHeight="1" x14ac:dyDescent="0.25">
      <c r="D16" s="259"/>
      <c r="E16" s="126" t="s">
        <v>130</v>
      </c>
      <c r="F16" s="142" t="s">
        <v>190</v>
      </c>
      <c r="G16" s="138" t="s">
        <v>186</v>
      </c>
      <c r="H16" s="138" t="s">
        <v>327</v>
      </c>
      <c r="I16" s="140" t="s">
        <v>197</v>
      </c>
      <c r="J16" s="139">
        <v>44561</v>
      </c>
      <c r="K16" s="130">
        <v>100</v>
      </c>
    </row>
    <row r="17" spans="4:11" ht="77.45" customHeight="1" x14ac:dyDescent="0.25">
      <c r="D17" s="259"/>
      <c r="E17" s="126" t="s">
        <v>131</v>
      </c>
      <c r="F17" s="142"/>
      <c r="G17" s="138"/>
      <c r="H17" s="138"/>
      <c r="I17" s="140"/>
      <c r="J17" s="139"/>
      <c r="K17" s="130"/>
    </row>
    <row r="18" spans="4:11" ht="33.75" customHeight="1" x14ac:dyDescent="0.25">
      <c r="D18" s="259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259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59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60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58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59"/>
      <c r="E24" s="126" t="s">
        <v>130</v>
      </c>
      <c r="F24" s="99"/>
      <c r="G24" s="101"/>
      <c r="H24" s="100"/>
      <c r="I24" s="132">
        <v>0.5</v>
      </c>
      <c r="J24" s="129"/>
      <c r="K24" s="131">
        <f>IF(AND(I24&gt;0,K16&gt;0),(I24*K16),0)</f>
        <v>50</v>
      </c>
    </row>
    <row r="25" spans="4:11" ht="33.75" customHeight="1" x14ac:dyDescent="0.25">
      <c r="D25" s="259"/>
      <c r="E25" s="126" t="s">
        <v>131</v>
      </c>
      <c r="F25" s="99"/>
      <c r="G25" s="101"/>
      <c r="H25" s="100"/>
      <c r="I25" s="132">
        <v>1</v>
      </c>
      <c r="J25" s="129"/>
      <c r="K25" s="131">
        <f>IF(AND(I25&gt;0,K17&gt;0),(I25*K17),0)</f>
        <v>0</v>
      </c>
    </row>
    <row r="26" spans="4:11" ht="33.75" customHeight="1" x14ac:dyDescent="0.25">
      <c r="D26" s="259"/>
      <c r="E26" s="126" t="s">
        <v>132</v>
      </c>
      <c r="F26" s="99"/>
      <c r="G26" s="101"/>
      <c r="H26" s="100"/>
      <c r="I26" s="132">
        <v>0.2</v>
      </c>
      <c r="J26" s="129"/>
      <c r="K26" s="131">
        <f>IF(AND(I26&gt;0,K18&gt;0),(I26*K18),0)</f>
        <v>0</v>
      </c>
    </row>
    <row r="27" spans="4:11" ht="49.5" customHeight="1" x14ac:dyDescent="0.25">
      <c r="D27" s="259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5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62"/>
      <c r="E29" s="145"/>
      <c r="F29" s="146"/>
      <c r="G29" s="146"/>
      <c r="H29" s="146"/>
      <c r="I29" s="148" t="s">
        <v>157</v>
      </c>
      <c r="J29" s="155"/>
      <c r="K29" s="156">
        <f>SUM(K24:K28)</f>
        <v>50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177</v>
      </c>
      <c r="F31" s="263"/>
      <c r="G31" s="264"/>
      <c r="H31" s="265"/>
      <c r="I31" s="254" t="s">
        <v>155</v>
      </c>
      <c r="J31" s="254"/>
      <c r="K31" s="158">
        <f>K29/100*K14</f>
        <v>0.5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31:J31"/>
    <mergeCell ref="D14:E14"/>
    <mergeCell ref="F14:G14"/>
    <mergeCell ref="D15:D21"/>
    <mergeCell ref="E15:F15"/>
    <mergeCell ref="D23:D29"/>
    <mergeCell ref="F31:H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C5:N31"/>
  <sheetViews>
    <sheetView showGridLines="0" topLeftCell="E12" zoomScale="70" zoomScaleNormal="70" zoomScaleSheetLayoutView="70" workbookViewId="0">
      <selection activeCell="J27" sqref="J27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57" t="s">
        <v>172</v>
      </c>
      <c r="E8" s="207" t="s">
        <v>192</v>
      </c>
      <c r="F8" s="273" t="s">
        <v>167</v>
      </c>
      <c r="G8" s="274"/>
      <c r="H8" s="274"/>
      <c r="I8" s="274"/>
      <c r="J8" s="274"/>
      <c r="K8" s="275"/>
      <c r="N8" s="112"/>
    </row>
    <row r="9" spans="3:14" ht="31.5" x14ac:dyDescent="0.25">
      <c r="D9" s="276" t="s">
        <v>158</v>
      </c>
      <c r="E9" s="277"/>
      <c r="F9" s="285" t="s">
        <v>181</v>
      </c>
      <c r="G9" s="285"/>
      <c r="H9" s="285"/>
      <c r="I9" s="286"/>
      <c r="J9" s="280" t="s">
        <v>173</v>
      </c>
      <c r="K9" s="281"/>
      <c r="N9" s="112"/>
    </row>
    <row r="10" spans="3:14" ht="45" customHeight="1" x14ac:dyDescent="0.25">
      <c r="D10" s="282" t="s">
        <v>127</v>
      </c>
      <c r="E10" s="283"/>
      <c r="F10" s="284" t="s">
        <v>182</v>
      </c>
      <c r="G10" s="284"/>
      <c r="H10" s="284"/>
      <c r="I10" s="284"/>
      <c r="J10" s="159" t="s">
        <v>161</v>
      </c>
      <c r="K10" s="202"/>
      <c r="N10" s="112"/>
    </row>
    <row r="11" spans="3:14" ht="42" customHeight="1" x14ac:dyDescent="0.25">
      <c r="D11" s="266" t="s">
        <v>178</v>
      </c>
      <c r="E11" s="267"/>
      <c r="F11" s="287" t="s">
        <v>198</v>
      </c>
      <c r="G11" s="287"/>
      <c r="H11" s="287"/>
      <c r="I11" s="287"/>
      <c r="J11" s="159" t="s">
        <v>162</v>
      </c>
      <c r="K11" s="203"/>
      <c r="N11" s="112"/>
    </row>
    <row r="12" spans="3:14" customFormat="1" ht="51" customHeight="1" x14ac:dyDescent="0.25">
      <c r="D12" s="266" t="s">
        <v>168</v>
      </c>
      <c r="E12" s="267"/>
      <c r="F12" s="288" t="s">
        <v>210</v>
      </c>
      <c r="G12" s="288"/>
      <c r="H12" s="288"/>
      <c r="I12" s="288"/>
      <c r="J12" s="159" t="s">
        <v>163</v>
      </c>
      <c r="K12" s="204"/>
    </row>
    <row r="13" spans="3:14" customFormat="1" ht="39.950000000000003" customHeight="1" x14ac:dyDescent="0.35">
      <c r="D13" s="270" t="s">
        <v>169</v>
      </c>
      <c r="E13" s="271"/>
      <c r="F13" s="287"/>
      <c r="G13" s="287"/>
      <c r="H13" s="287"/>
      <c r="I13" s="287"/>
      <c r="J13" s="169" t="s">
        <v>174</v>
      </c>
      <c r="K13" s="201" t="e">
        <f>AVERAGE(K10:K12)</f>
        <v>#DIV/0!</v>
      </c>
    </row>
    <row r="14" spans="3:14" customFormat="1" ht="59.25" customHeight="1" thickBot="1" x14ac:dyDescent="0.3">
      <c r="D14" s="255" t="s">
        <v>165</v>
      </c>
      <c r="E14" s="256"/>
      <c r="F14" s="289" t="s">
        <v>268</v>
      </c>
      <c r="G14" s="289"/>
      <c r="H14" s="208" t="s">
        <v>179</v>
      </c>
      <c r="I14" s="218"/>
      <c r="J14" s="213" t="s">
        <v>175</v>
      </c>
      <c r="K14" s="214">
        <v>1</v>
      </c>
    </row>
    <row r="15" spans="3:14" ht="76.5" customHeight="1" x14ac:dyDescent="0.25">
      <c r="D15" s="258" t="s">
        <v>128</v>
      </c>
      <c r="E15" s="261" t="s">
        <v>142</v>
      </c>
      <c r="F15" s="261"/>
      <c r="G15" s="217" t="s">
        <v>170</v>
      </c>
      <c r="H15" s="217" t="s">
        <v>143</v>
      </c>
      <c r="I15" s="217" t="s">
        <v>153</v>
      </c>
      <c r="J15" s="217" t="s">
        <v>144</v>
      </c>
      <c r="K15" s="217" t="s">
        <v>145</v>
      </c>
    </row>
    <row r="16" spans="3:14" ht="100.9" customHeight="1" x14ac:dyDescent="0.25">
      <c r="D16" s="259"/>
      <c r="E16" s="126" t="s">
        <v>130</v>
      </c>
      <c r="F16" s="142" t="s">
        <v>201</v>
      </c>
      <c r="G16" s="138" t="s">
        <v>200</v>
      </c>
      <c r="H16" s="138" t="s">
        <v>202</v>
      </c>
      <c r="I16" s="140" t="s">
        <v>204</v>
      </c>
      <c r="J16" s="139">
        <v>44377</v>
      </c>
      <c r="K16" s="130">
        <v>60</v>
      </c>
    </row>
    <row r="17" spans="4:11" ht="77.45" customHeight="1" x14ac:dyDescent="0.25">
      <c r="D17" s="259"/>
      <c r="E17" s="126" t="s">
        <v>131</v>
      </c>
      <c r="F17" s="142" t="s">
        <v>203</v>
      </c>
      <c r="G17" s="138" t="s">
        <v>200</v>
      </c>
      <c r="H17" s="138" t="s">
        <v>206</v>
      </c>
      <c r="I17" s="140" t="s">
        <v>205</v>
      </c>
      <c r="J17" s="139">
        <v>44408</v>
      </c>
      <c r="K17" s="130">
        <v>20</v>
      </c>
    </row>
    <row r="18" spans="4:11" ht="33.75" customHeight="1" x14ac:dyDescent="0.25">
      <c r="D18" s="259"/>
      <c r="E18" s="126" t="s">
        <v>132</v>
      </c>
      <c r="F18" s="141" t="s">
        <v>209</v>
      </c>
      <c r="G18" s="138" t="s">
        <v>200</v>
      </c>
      <c r="H18" s="138" t="s">
        <v>207</v>
      </c>
      <c r="I18" s="140" t="s">
        <v>208</v>
      </c>
      <c r="J18" s="139">
        <v>44561</v>
      </c>
      <c r="K18" s="130">
        <v>20</v>
      </c>
    </row>
    <row r="19" spans="4:11" ht="35.25" customHeight="1" x14ac:dyDescent="0.25">
      <c r="D19" s="259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59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60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58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59"/>
      <c r="E24" s="126" t="s">
        <v>130</v>
      </c>
      <c r="F24" s="99"/>
      <c r="G24" s="101"/>
      <c r="H24" s="100"/>
      <c r="I24" s="132">
        <v>0.5</v>
      </c>
      <c r="J24" s="129"/>
      <c r="K24" s="131">
        <f>IF(AND(I24&gt;0,K16&gt;0),(I24*K16),0)</f>
        <v>30</v>
      </c>
    </row>
    <row r="25" spans="4:11" ht="33.75" customHeight="1" x14ac:dyDescent="0.25">
      <c r="D25" s="259"/>
      <c r="E25" s="126" t="s">
        <v>131</v>
      </c>
      <c r="F25" s="99"/>
      <c r="G25" s="101"/>
      <c r="H25" s="100"/>
      <c r="I25" s="132">
        <v>1</v>
      </c>
      <c r="J25" s="129"/>
      <c r="K25" s="131">
        <f>IF(AND(I25&gt;0,K17&gt;0),(I25*K17),0)</f>
        <v>20</v>
      </c>
    </row>
    <row r="26" spans="4:11" ht="33.75" customHeight="1" x14ac:dyDescent="0.25">
      <c r="D26" s="259"/>
      <c r="E26" s="126" t="s">
        <v>132</v>
      </c>
      <c r="F26" s="99"/>
      <c r="G26" s="101"/>
      <c r="H26" s="100"/>
      <c r="I26" s="132">
        <v>0.2</v>
      </c>
      <c r="J26" s="129"/>
      <c r="K26" s="131">
        <f>IF(AND(I26&gt;0,K18&gt;0),(I26*K18),0)</f>
        <v>4</v>
      </c>
    </row>
    <row r="27" spans="4:11" ht="49.5" customHeight="1" x14ac:dyDescent="0.25">
      <c r="D27" s="259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5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62"/>
      <c r="E29" s="145"/>
      <c r="F29" s="146"/>
      <c r="G29" s="146"/>
      <c r="H29" s="146"/>
      <c r="I29" s="148" t="s">
        <v>157</v>
      </c>
      <c r="J29" s="155"/>
      <c r="K29" s="156">
        <f>SUM(K24:K28)</f>
        <v>54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177</v>
      </c>
      <c r="F31" s="263"/>
      <c r="G31" s="264"/>
      <c r="H31" s="265"/>
      <c r="I31" s="254" t="s">
        <v>155</v>
      </c>
      <c r="J31" s="254"/>
      <c r="K31" s="158">
        <f>K29/100*K14</f>
        <v>0.54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31:J31"/>
    <mergeCell ref="D14:E14"/>
    <mergeCell ref="F14:G14"/>
    <mergeCell ref="D15:D21"/>
    <mergeCell ref="E15:F15"/>
    <mergeCell ref="D23:D29"/>
    <mergeCell ref="F31:H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C5:N31"/>
  <sheetViews>
    <sheetView showGridLines="0" topLeftCell="A8" zoomScale="70" zoomScaleNormal="70" zoomScaleSheetLayoutView="70" workbookViewId="0">
      <selection activeCell="F12" sqref="F12:I12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57" t="s">
        <v>172</v>
      </c>
      <c r="E8" s="207" t="s">
        <v>192</v>
      </c>
      <c r="F8" s="273" t="s">
        <v>167</v>
      </c>
      <c r="G8" s="274"/>
      <c r="H8" s="274"/>
      <c r="I8" s="274"/>
      <c r="J8" s="274"/>
      <c r="K8" s="275"/>
      <c r="N8" s="112"/>
    </row>
    <row r="9" spans="3:14" ht="31.5" x14ac:dyDescent="0.25">
      <c r="D9" s="276" t="s">
        <v>158</v>
      </c>
      <c r="E9" s="277"/>
      <c r="F9" s="285" t="s">
        <v>181</v>
      </c>
      <c r="G9" s="285"/>
      <c r="H9" s="285"/>
      <c r="I9" s="286"/>
      <c r="J9" s="280" t="s">
        <v>173</v>
      </c>
      <c r="K9" s="281"/>
      <c r="N9" s="112"/>
    </row>
    <row r="10" spans="3:14" ht="45" customHeight="1" x14ac:dyDescent="0.25">
      <c r="D10" s="282" t="s">
        <v>127</v>
      </c>
      <c r="E10" s="283"/>
      <c r="F10" s="284" t="s">
        <v>182</v>
      </c>
      <c r="G10" s="284"/>
      <c r="H10" s="284"/>
      <c r="I10" s="284"/>
      <c r="J10" s="159" t="s">
        <v>161</v>
      </c>
      <c r="K10" s="202"/>
      <c r="N10" s="112"/>
    </row>
    <row r="11" spans="3:14" ht="42" customHeight="1" x14ac:dyDescent="0.25">
      <c r="D11" s="266" t="s">
        <v>178</v>
      </c>
      <c r="E11" s="267"/>
      <c r="F11" s="287" t="s">
        <v>198</v>
      </c>
      <c r="G11" s="287"/>
      <c r="H11" s="287"/>
      <c r="I11" s="287"/>
      <c r="J11" s="159" t="s">
        <v>162</v>
      </c>
      <c r="K11" s="203"/>
      <c r="N11" s="112"/>
    </row>
    <row r="12" spans="3:14" customFormat="1" ht="51" customHeight="1" x14ac:dyDescent="0.25">
      <c r="D12" s="266" t="s">
        <v>168</v>
      </c>
      <c r="E12" s="267"/>
      <c r="F12" s="288" t="s">
        <v>211</v>
      </c>
      <c r="G12" s="288"/>
      <c r="H12" s="288"/>
      <c r="I12" s="288"/>
      <c r="J12" s="159" t="s">
        <v>163</v>
      </c>
      <c r="K12" s="204"/>
    </row>
    <row r="13" spans="3:14" customFormat="1" ht="39.950000000000003" customHeight="1" x14ac:dyDescent="0.35">
      <c r="D13" s="270" t="s">
        <v>169</v>
      </c>
      <c r="E13" s="271"/>
      <c r="F13" s="287"/>
      <c r="G13" s="287"/>
      <c r="H13" s="287"/>
      <c r="I13" s="287"/>
      <c r="J13" s="169" t="s">
        <v>174</v>
      </c>
      <c r="K13" s="201" t="e">
        <f>AVERAGE(K10:K12)</f>
        <v>#DIV/0!</v>
      </c>
    </row>
    <row r="14" spans="3:14" customFormat="1" ht="59.25" customHeight="1" thickBot="1" x14ac:dyDescent="0.3">
      <c r="D14" s="255" t="s">
        <v>165</v>
      </c>
      <c r="E14" s="256"/>
      <c r="F14" s="289" t="s">
        <v>212</v>
      </c>
      <c r="G14" s="289"/>
      <c r="H14" s="208" t="s">
        <v>179</v>
      </c>
      <c r="I14" s="218"/>
      <c r="J14" s="213" t="s">
        <v>175</v>
      </c>
      <c r="K14" s="214">
        <v>1</v>
      </c>
    </row>
    <row r="15" spans="3:14" ht="76.5" customHeight="1" x14ac:dyDescent="0.25">
      <c r="D15" s="258" t="s">
        <v>128</v>
      </c>
      <c r="E15" s="261" t="s">
        <v>142</v>
      </c>
      <c r="F15" s="261"/>
      <c r="G15" s="217" t="s">
        <v>170</v>
      </c>
      <c r="H15" s="217" t="s">
        <v>143</v>
      </c>
      <c r="I15" s="217" t="s">
        <v>153</v>
      </c>
      <c r="J15" s="217" t="s">
        <v>144</v>
      </c>
      <c r="K15" s="217" t="s">
        <v>145</v>
      </c>
    </row>
    <row r="16" spans="3:14" ht="100.9" customHeight="1" x14ac:dyDescent="0.25">
      <c r="D16" s="259"/>
      <c r="E16" s="126" t="s">
        <v>130</v>
      </c>
      <c r="F16" s="142" t="s">
        <v>216</v>
      </c>
      <c r="G16" s="138" t="s">
        <v>200</v>
      </c>
      <c r="H16" s="138" t="s">
        <v>215</v>
      </c>
      <c r="I16" s="140" t="s">
        <v>217</v>
      </c>
      <c r="J16" s="139">
        <v>44346</v>
      </c>
      <c r="K16" s="130">
        <v>40</v>
      </c>
    </row>
    <row r="17" spans="4:11" ht="77.45" customHeight="1" x14ac:dyDescent="0.25">
      <c r="D17" s="259"/>
      <c r="E17" s="126" t="s">
        <v>131</v>
      </c>
      <c r="F17" s="142" t="s">
        <v>214</v>
      </c>
      <c r="G17" s="138" t="s">
        <v>200</v>
      </c>
      <c r="H17" s="138" t="s">
        <v>218</v>
      </c>
      <c r="I17" s="140" t="s">
        <v>220</v>
      </c>
      <c r="J17" s="139">
        <v>44377</v>
      </c>
      <c r="K17" s="130">
        <v>30</v>
      </c>
    </row>
    <row r="18" spans="4:11" ht="73.5" customHeight="1" x14ac:dyDescent="0.25">
      <c r="D18" s="259"/>
      <c r="E18" s="126" t="s">
        <v>132</v>
      </c>
      <c r="F18" s="141" t="s">
        <v>213</v>
      </c>
      <c r="G18" s="138" t="s">
        <v>200</v>
      </c>
      <c r="H18" s="138" t="s">
        <v>219</v>
      </c>
      <c r="I18" s="140" t="s">
        <v>221</v>
      </c>
      <c r="J18" s="139">
        <v>44408</v>
      </c>
      <c r="K18" s="130">
        <v>30</v>
      </c>
    </row>
    <row r="19" spans="4:11" ht="35.25" customHeight="1" x14ac:dyDescent="0.25">
      <c r="D19" s="259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59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60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58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59"/>
      <c r="E24" s="126" t="s">
        <v>130</v>
      </c>
      <c r="F24" s="99"/>
      <c r="G24" s="101"/>
      <c r="H24" s="100"/>
      <c r="I24" s="132">
        <v>0.5</v>
      </c>
      <c r="J24" s="129"/>
      <c r="K24" s="131">
        <f>IF(AND(I24&gt;0,K16&gt;0),(I24*K16),0)</f>
        <v>20</v>
      </c>
    </row>
    <row r="25" spans="4:11" ht="33.75" customHeight="1" x14ac:dyDescent="0.25">
      <c r="D25" s="259"/>
      <c r="E25" s="126" t="s">
        <v>131</v>
      </c>
      <c r="F25" s="99"/>
      <c r="G25" s="101"/>
      <c r="H25" s="100"/>
      <c r="I25" s="132">
        <v>1</v>
      </c>
      <c r="J25" s="129"/>
      <c r="K25" s="131">
        <f>IF(AND(I25&gt;0,K17&gt;0),(I25*K17),0)</f>
        <v>30</v>
      </c>
    </row>
    <row r="26" spans="4:11" ht="33.75" customHeight="1" x14ac:dyDescent="0.25">
      <c r="D26" s="259"/>
      <c r="E26" s="126" t="s">
        <v>132</v>
      </c>
      <c r="F26" s="99"/>
      <c r="G26" s="101"/>
      <c r="H26" s="100"/>
      <c r="I26" s="132">
        <v>0.2</v>
      </c>
      <c r="J26" s="129"/>
      <c r="K26" s="131">
        <f>IF(AND(I26&gt;0,K18&gt;0),(I26*K18),0)</f>
        <v>6</v>
      </c>
    </row>
    <row r="27" spans="4:11" ht="49.5" customHeight="1" x14ac:dyDescent="0.25">
      <c r="D27" s="259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5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62"/>
      <c r="E29" s="145"/>
      <c r="F29" s="146"/>
      <c r="G29" s="146"/>
      <c r="H29" s="146"/>
      <c r="I29" s="148" t="s">
        <v>157</v>
      </c>
      <c r="J29" s="155"/>
      <c r="K29" s="156">
        <f>SUM(K24:K28)</f>
        <v>56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177</v>
      </c>
      <c r="F31" s="263"/>
      <c r="G31" s="264"/>
      <c r="H31" s="265"/>
      <c r="I31" s="254" t="s">
        <v>155</v>
      </c>
      <c r="J31" s="254"/>
      <c r="K31" s="158">
        <f>K29/100*K14</f>
        <v>0.56000000000000005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31:J31"/>
    <mergeCell ref="D14:E14"/>
    <mergeCell ref="F14:G14"/>
    <mergeCell ref="D15:D21"/>
    <mergeCell ref="E15:F15"/>
    <mergeCell ref="D23:D29"/>
    <mergeCell ref="F31:H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C5:N31"/>
  <sheetViews>
    <sheetView showGridLines="0" topLeftCell="A5" zoomScale="70" zoomScaleNormal="70" zoomScaleSheetLayoutView="70" workbookViewId="0">
      <selection activeCell="I17" sqref="I17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57" t="s">
        <v>172</v>
      </c>
      <c r="E8" s="207" t="s">
        <v>192</v>
      </c>
      <c r="F8" s="273" t="s">
        <v>167</v>
      </c>
      <c r="G8" s="274"/>
      <c r="H8" s="274"/>
      <c r="I8" s="274"/>
      <c r="J8" s="274"/>
      <c r="K8" s="275"/>
      <c r="N8" s="112"/>
    </row>
    <row r="9" spans="3:14" ht="31.5" x14ac:dyDescent="0.25">
      <c r="D9" s="276" t="s">
        <v>158</v>
      </c>
      <c r="E9" s="277"/>
      <c r="F9" s="285" t="s">
        <v>181</v>
      </c>
      <c r="G9" s="285"/>
      <c r="H9" s="285"/>
      <c r="I9" s="286"/>
      <c r="J9" s="280" t="s">
        <v>173</v>
      </c>
      <c r="K9" s="281"/>
      <c r="N9" s="112"/>
    </row>
    <row r="10" spans="3:14" ht="45" customHeight="1" x14ac:dyDescent="0.25">
      <c r="D10" s="282" t="s">
        <v>127</v>
      </c>
      <c r="E10" s="283"/>
      <c r="F10" s="284" t="s">
        <v>182</v>
      </c>
      <c r="G10" s="284"/>
      <c r="H10" s="284"/>
      <c r="I10" s="284"/>
      <c r="J10" s="159" t="s">
        <v>161</v>
      </c>
      <c r="K10" s="202"/>
      <c r="N10" s="112"/>
    </row>
    <row r="11" spans="3:14" ht="42" customHeight="1" x14ac:dyDescent="0.25">
      <c r="D11" s="266" t="s">
        <v>178</v>
      </c>
      <c r="E11" s="267"/>
      <c r="F11" s="287" t="s">
        <v>198</v>
      </c>
      <c r="G11" s="287"/>
      <c r="H11" s="287"/>
      <c r="I11" s="287"/>
      <c r="J11" s="159" t="s">
        <v>162</v>
      </c>
      <c r="K11" s="203"/>
      <c r="N11" s="112"/>
    </row>
    <row r="12" spans="3:14" customFormat="1" ht="51" customHeight="1" x14ac:dyDescent="0.25">
      <c r="D12" s="266" t="s">
        <v>168</v>
      </c>
      <c r="E12" s="267"/>
      <c r="F12" s="288" t="s">
        <v>211</v>
      </c>
      <c r="G12" s="288"/>
      <c r="H12" s="288"/>
      <c r="I12" s="288"/>
      <c r="J12" s="159" t="s">
        <v>163</v>
      </c>
      <c r="K12" s="204"/>
    </row>
    <row r="13" spans="3:14" customFormat="1" ht="39.950000000000003" customHeight="1" x14ac:dyDescent="0.35">
      <c r="D13" s="270" t="s">
        <v>169</v>
      </c>
      <c r="E13" s="271"/>
      <c r="F13" s="287"/>
      <c r="G13" s="287"/>
      <c r="H13" s="287"/>
      <c r="I13" s="287"/>
      <c r="J13" s="169" t="s">
        <v>174</v>
      </c>
      <c r="K13" s="201" t="e">
        <f>AVERAGE(K10:K12)</f>
        <v>#DIV/0!</v>
      </c>
    </row>
    <row r="14" spans="3:14" customFormat="1" ht="59.25" customHeight="1" thickBot="1" x14ac:dyDescent="0.3">
      <c r="D14" s="255" t="s">
        <v>165</v>
      </c>
      <c r="E14" s="256"/>
      <c r="F14" s="289" t="s">
        <v>222</v>
      </c>
      <c r="G14" s="289"/>
      <c r="H14" s="208" t="s">
        <v>179</v>
      </c>
      <c r="I14" s="218"/>
      <c r="J14" s="213" t="s">
        <v>175</v>
      </c>
      <c r="K14" s="214">
        <v>1</v>
      </c>
    </row>
    <row r="15" spans="3:14" ht="76.5" customHeight="1" x14ac:dyDescent="0.25">
      <c r="D15" s="258" t="s">
        <v>128</v>
      </c>
      <c r="E15" s="261" t="s">
        <v>142</v>
      </c>
      <c r="F15" s="261"/>
      <c r="G15" s="220" t="s">
        <v>170</v>
      </c>
      <c r="H15" s="220" t="s">
        <v>143</v>
      </c>
      <c r="I15" s="220" t="s">
        <v>153</v>
      </c>
      <c r="J15" s="220" t="s">
        <v>144</v>
      </c>
      <c r="K15" s="220" t="s">
        <v>145</v>
      </c>
    </row>
    <row r="16" spans="3:14" ht="100.9" customHeight="1" x14ac:dyDescent="0.25">
      <c r="D16" s="259"/>
      <c r="E16" s="126" t="s">
        <v>130</v>
      </c>
      <c r="F16" s="142" t="s">
        <v>223</v>
      </c>
      <c r="G16" s="138" t="s">
        <v>200</v>
      </c>
      <c r="H16" s="138" t="s">
        <v>224</v>
      </c>
      <c r="I16" s="140" t="s">
        <v>225</v>
      </c>
      <c r="J16" s="139">
        <v>44377</v>
      </c>
      <c r="K16" s="130">
        <v>70</v>
      </c>
    </row>
    <row r="17" spans="4:11" ht="77.45" customHeight="1" x14ac:dyDescent="0.25">
      <c r="D17" s="259"/>
      <c r="E17" s="126" t="s">
        <v>131</v>
      </c>
      <c r="F17" s="142" t="s">
        <v>226</v>
      </c>
      <c r="G17" s="138" t="s">
        <v>200</v>
      </c>
      <c r="H17" s="138" t="s">
        <v>227</v>
      </c>
      <c r="I17" s="140" t="s">
        <v>228</v>
      </c>
      <c r="J17" s="139">
        <v>44561</v>
      </c>
      <c r="K17" s="130">
        <v>30</v>
      </c>
    </row>
    <row r="18" spans="4:11" ht="73.5" customHeight="1" x14ac:dyDescent="0.25">
      <c r="D18" s="259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259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59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60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58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59"/>
      <c r="E24" s="126" t="s">
        <v>130</v>
      </c>
      <c r="F24" s="99"/>
      <c r="G24" s="101"/>
      <c r="H24" s="100"/>
      <c r="I24" s="132">
        <v>0.5</v>
      </c>
      <c r="J24" s="129"/>
      <c r="K24" s="131">
        <f>IF(AND(I24&gt;0,K16&gt;0),(I24*K16),0)</f>
        <v>35</v>
      </c>
    </row>
    <row r="25" spans="4:11" ht="33.75" customHeight="1" x14ac:dyDescent="0.25">
      <c r="D25" s="259"/>
      <c r="E25" s="126" t="s">
        <v>131</v>
      </c>
      <c r="F25" s="99"/>
      <c r="G25" s="101"/>
      <c r="H25" s="100"/>
      <c r="I25" s="132">
        <v>1</v>
      </c>
      <c r="J25" s="129"/>
      <c r="K25" s="131">
        <f>IF(AND(I25&gt;0,K17&gt;0),(I25*K17),0)</f>
        <v>30</v>
      </c>
    </row>
    <row r="26" spans="4:11" ht="33.75" customHeight="1" x14ac:dyDescent="0.25">
      <c r="D26" s="259"/>
      <c r="E26" s="126" t="s">
        <v>132</v>
      </c>
      <c r="F26" s="99"/>
      <c r="G26" s="101"/>
      <c r="H26" s="100"/>
      <c r="I26" s="132">
        <v>0.2</v>
      </c>
      <c r="J26" s="129"/>
      <c r="K26" s="131">
        <f>IF(AND(I26&gt;0,K18&gt;0),(I26*K18),0)</f>
        <v>0</v>
      </c>
    </row>
    <row r="27" spans="4:11" ht="49.5" customHeight="1" x14ac:dyDescent="0.25">
      <c r="D27" s="259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59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62"/>
      <c r="E29" s="145"/>
      <c r="F29" s="146"/>
      <c r="G29" s="146"/>
      <c r="H29" s="146"/>
      <c r="I29" s="148" t="s">
        <v>157</v>
      </c>
      <c r="J29" s="155"/>
      <c r="K29" s="156">
        <f>SUM(K24:K28)</f>
        <v>65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177</v>
      </c>
      <c r="F31" s="263"/>
      <c r="G31" s="264"/>
      <c r="H31" s="265"/>
      <c r="I31" s="254" t="s">
        <v>155</v>
      </c>
      <c r="J31" s="254"/>
      <c r="K31" s="158">
        <f>K29/100*K14</f>
        <v>0.65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31:J31"/>
    <mergeCell ref="D14:E14"/>
    <mergeCell ref="F14:G14"/>
    <mergeCell ref="D15:D21"/>
    <mergeCell ref="E15:F15"/>
    <mergeCell ref="D23:D29"/>
    <mergeCell ref="F31:H3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28</vt:i4>
      </vt:variant>
      <vt:variant>
        <vt:lpstr>Intervalli denominati</vt:lpstr>
      </vt:variant>
      <vt:variant>
        <vt:i4>26</vt:i4>
      </vt:variant>
    </vt:vector>
  </HeadingPairs>
  <TitlesOfParts>
    <vt:vector size="54" baseType="lpstr">
      <vt:lpstr>DIRIGENTI_OLD</vt:lpstr>
      <vt:lpstr>Foglio2</vt:lpstr>
      <vt:lpstr>PERFORMANCE_DIRIGENTI</vt:lpstr>
      <vt:lpstr>ob. perf.ORG.PM.2-3</vt:lpstr>
      <vt:lpstr>ob. perf.ORG.PM.4</vt:lpstr>
      <vt:lpstr>ob. perf.ORG.PM.5</vt:lpstr>
      <vt:lpstr>ob. perf.ORG.PM.6</vt:lpstr>
      <vt:lpstr>ob. perf.ORG.PM.7</vt:lpstr>
      <vt:lpstr>ob. perf.ORGPM.8</vt:lpstr>
      <vt:lpstr>ob. perf.ORG.PM.9</vt:lpstr>
      <vt:lpstr>ob. perf.ORG.PM.10</vt:lpstr>
      <vt:lpstr>ob. perf.ORG.PM.11</vt:lpstr>
      <vt:lpstr>ob. perf.ORG.PM.12</vt:lpstr>
      <vt:lpstr>ob. perf.ORG.PM.13</vt:lpstr>
      <vt:lpstr>ob. perf.IND.CUO.2-3</vt:lpstr>
      <vt:lpstr>ob. perf.IND.CUO.4</vt:lpstr>
      <vt:lpstr>ob. perf.IND.CUO.5</vt:lpstr>
      <vt:lpstr>ob. perf.IND.CUO.6</vt:lpstr>
      <vt:lpstr>ob. perf.IND.CUO.7</vt:lpstr>
      <vt:lpstr>ob. perf.IND.CUO.8</vt:lpstr>
      <vt:lpstr>ob. perf.IND.CUO.9</vt:lpstr>
      <vt:lpstr>ob. perf.IND.CUO.10</vt:lpstr>
      <vt:lpstr>ob. perf.IND.CUO.11</vt:lpstr>
      <vt:lpstr>ob. perf.IND.CUO12</vt:lpstr>
      <vt:lpstr>ob. perf.IND.CUO.13</vt:lpstr>
      <vt:lpstr>s</vt:lpstr>
      <vt:lpstr>COMPARTO_PO-AP</vt:lpstr>
      <vt:lpstr>CATEGORIA_D</vt:lpstr>
      <vt:lpstr>CATEGORIA_D!Area_stampa</vt:lpstr>
      <vt:lpstr>'COMPARTO_PO-AP'!Area_stampa</vt:lpstr>
      <vt:lpstr>DIRIGENTI_OLD!Area_stampa</vt:lpstr>
      <vt:lpstr>'ob. perf.IND.CUO.10'!Area_stampa</vt:lpstr>
      <vt:lpstr>'ob. perf.IND.CUO.11'!Area_stampa</vt:lpstr>
      <vt:lpstr>'ob. perf.IND.CUO.13'!Area_stampa</vt:lpstr>
      <vt:lpstr>'ob. perf.IND.CUO.2-3'!Area_stampa</vt:lpstr>
      <vt:lpstr>'ob. perf.IND.CUO.4'!Area_stampa</vt:lpstr>
      <vt:lpstr>'ob. perf.IND.CUO.5'!Area_stampa</vt:lpstr>
      <vt:lpstr>'ob. perf.IND.CUO.6'!Area_stampa</vt:lpstr>
      <vt:lpstr>'ob. perf.IND.CUO.7'!Area_stampa</vt:lpstr>
      <vt:lpstr>'ob. perf.IND.CUO.8'!Area_stampa</vt:lpstr>
      <vt:lpstr>'ob. perf.IND.CUO.9'!Area_stampa</vt:lpstr>
      <vt:lpstr>'ob. perf.IND.CUO12'!Area_stampa</vt:lpstr>
      <vt:lpstr>'ob. perf.ORG.PM.10'!Area_stampa</vt:lpstr>
      <vt:lpstr>'ob. perf.ORG.PM.11'!Area_stampa</vt:lpstr>
      <vt:lpstr>'ob. perf.ORG.PM.12'!Area_stampa</vt:lpstr>
      <vt:lpstr>'ob. perf.ORG.PM.13'!Area_stampa</vt:lpstr>
      <vt:lpstr>'ob. perf.ORG.PM.2-3'!Area_stampa</vt:lpstr>
      <vt:lpstr>'ob. perf.ORG.PM.4'!Area_stampa</vt:lpstr>
      <vt:lpstr>'ob. perf.ORG.PM.5'!Area_stampa</vt:lpstr>
      <vt:lpstr>'ob. perf.ORG.PM.6'!Area_stampa</vt:lpstr>
      <vt:lpstr>'ob. perf.ORG.PM.7'!Area_stampa</vt:lpstr>
      <vt:lpstr>'ob. perf.ORG.PM.9'!Area_stampa</vt:lpstr>
      <vt:lpstr>'ob. perf.ORGPM.8'!Area_stampa</vt:lpstr>
      <vt:lpstr>PERFORMANCE_DIRIGENTI!Area_stampa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tedeschi</dc:creator>
  <cp:lastModifiedBy>mgiuliano</cp:lastModifiedBy>
  <cp:lastPrinted>2018-08-31T08:27:49Z</cp:lastPrinted>
  <dcterms:created xsi:type="dcterms:W3CDTF">2015-03-10T09:03:50Z</dcterms:created>
  <dcterms:modified xsi:type="dcterms:W3CDTF">2021-09-27T09:33:58Z</dcterms:modified>
</cp:coreProperties>
</file>