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giuliano\Desktop\NUCLEO DI VALUTAZIONE\PERFORMANCE 2021 DA PUBBLICARE\"/>
    </mc:Choice>
  </mc:AlternateContent>
  <xr:revisionPtr revIDLastSave="0" documentId="8_{1B258AFC-996D-4E45-A539-824C21911D16}" xr6:coauthVersionLast="47" xr6:coauthVersionMax="47" xr10:uidLastSave="{00000000-0000-0000-0000-000000000000}"/>
  <bookViews>
    <workbookView xWindow="-120" yWindow="-120" windowWidth="29040" windowHeight="15840" tabRatio="599" firstSheet="20" activeTab="7" xr2:uid="{00000000-000D-0000-FFFF-FFFF00000000}"/>
  </bookViews>
  <sheets>
    <sheet name="DIRIGENTI_OLD" sheetId="3" state="hidden" r:id="rId1"/>
    <sheet name="Foglio2" sheetId="2" state="hidden" r:id="rId2"/>
    <sheet name="PERFORMANCE_DIRIGENTI" sheetId="7" state="hidden" r:id="rId3"/>
    <sheet name="ob. perf.ORG.A03.1" sheetId="41" r:id="rId4"/>
    <sheet name="ob. perf.ORG.A03.2" sheetId="42" r:id="rId5"/>
    <sheet name="ob. perf.ORG.A03.3" sheetId="43" r:id="rId6"/>
    <sheet name="ob. perf.ORG.A03.4" sheetId="44" r:id="rId7"/>
    <sheet name="ob. perf.ORG.A03.5" sheetId="45" r:id="rId8"/>
    <sheet name="OB.PERF.ORG.A03.6" sheetId="46" r:id="rId9"/>
    <sheet name="ob.perf.ORG.A03.7" sheetId="47" r:id="rId10"/>
    <sheet name="ob.perf.ORG.A03.8" sheetId="48" r:id="rId11"/>
    <sheet name="ob. perf.ORG.A03.9" sheetId="49" r:id="rId12"/>
    <sheet name="ob. perf.ORG.A03.10" sheetId="50" r:id="rId13"/>
    <sheet name="ob. perf.ORG.A03.11" sheetId="51" r:id="rId14"/>
    <sheet name="ob. perf.A03.12" sheetId="52" r:id="rId15"/>
    <sheet name="ob. perf.ORG.A03.13" sheetId="53" r:id="rId16"/>
    <sheet name="ob. perf.IND.2021-PUZ1" sheetId="10" r:id="rId17"/>
    <sheet name="ob. perf.IND.2021-PUZ2" sheetId="54" r:id="rId18"/>
    <sheet name="ob. perf.IND.2021-PUZ3" sheetId="55" r:id="rId19"/>
    <sheet name="ob. perf.IND.2021-PUZ4" sheetId="56" r:id="rId20"/>
    <sheet name="ob. perf.IND.2021-PUZ5" sheetId="57" r:id="rId21"/>
    <sheet name="ob. perf.IND.2021-PUZ6" sheetId="58" r:id="rId22"/>
    <sheet name="ob. perf.IND.2021-PUZ7" sheetId="59" r:id="rId23"/>
    <sheet name="ob. perf.IND.2021-PUZ8" sheetId="60" r:id="rId24"/>
    <sheet name="ob. perf.IND.2021-PUZ9" sheetId="61" r:id="rId25"/>
    <sheet name="COMPARTO_PO-AP" sheetId="4" state="hidden" r:id="rId26"/>
    <sheet name="CATEGORIA_D" sheetId="5" state="hidden" r:id="rId27"/>
  </sheets>
  <definedNames>
    <definedName name="_xlnm.Print_Area" localSheetId="26">CATEGORIA_D!$H$6:$P$54</definedName>
    <definedName name="_xlnm.Print_Area" localSheetId="25">'COMPARTO_PO-AP'!$H$6:$P$49</definedName>
    <definedName name="_xlnm.Print_Area" localSheetId="0">DIRIGENTI_OLD!$H$6:$P$69</definedName>
    <definedName name="_xlnm.Print_Area" localSheetId="14">'ob. perf.A03.12'!$D$8:$K$32</definedName>
    <definedName name="_xlnm.Print_Area" localSheetId="16">'ob. perf.IND.2021-PUZ1'!$D$8:$K$34</definedName>
    <definedName name="_xlnm.Print_Area" localSheetId="17">'ob. perf.IND.2021-PUZ2'!$D$3:$K$27</definedName>
    <definedName name="_xlnm.Print_Area" localSheetId="19">'ob. perf.IND.2021-PUZ4'!$D$3:$K$27</definedName>
    <definedName name="_xlnm.Print_Area" localSheetId="21">'ob. perf.IND.2021-PUZ6'!$D$3:$K$27</definedName>
    <definedName name="_xlnm.Print_Area" localSheetId="3">'ob. perf.ORG.A03.1'!$D$8:$K$32</definedName>
    <definedName name="_xlnm.Print_Area" localSheetId="12">'ob. perf.ORG.A03.10'!$D$8:$K$32</definedName>
    <definedName name="_xlnm.Print_Area" localSheetId="13">'ob. perf.ORG.A03.11'!$D$8:$K$32</definedName>
    <definedName name="_xlnm.Print_Area" localSheetId="15">'ob. perf.ORG.A03.13'!$D$8:$K$32</definedName>
    <definedName name="_xlnm.Print_Area" localSheetId="4">'ob. perf.ORG.A03.2'!$D$8:$K$31</definedName>
    <definedName name="_xlnm.Print_Area" localSheetId="5">'ob. perf.ORG.A03.3'!$D$8:$K$31</definedName>
    <definedName name="_xlnm.Print_Area" localSheetId="6">'ob. perf.ORG.A03.4'!$D$8:$K$31</definedName>
    <definedName name="_xlnm.Print_Area" localSheetId="7">'ob. perf.ORG.A03.5'!$D$8:$K$31</definedName>
    <definedName name="_xlnm.Print_Area" localSheetId="11">'ob. perf.ORG.A03.9'!$D$8:$K$32</definedName>
    <definedName name="_xlnm.Print_Area" localSheetId="8">'OB.PERF.ORG.A03.6'!$D$8:$K$31</definedName>
    <definedName name="_xlnm.Print_Area" localSheetId="9">'ob.perf.ORG.A03.7'!$D$8:$K$31</definedName>
    <definedName name="_xlnm.Print_Area" localSheetId="10">'ob.perf.ORG.A03.8'!$D$8:$K$32</definedName>
    <definedName name="_xlnm.Print_Area" localSheetId="2">PERFORMANCE_DIRIGENTI!$D$10:$K$28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61" l="1"/>
  <c r="K23" i="61"/>
  <c r="K22" i="61"/>
  <c r="K21" i="61"/>
  <c r="K17" i="61"/>
  <c r="K8" i="61"/>
  <c r="K24" i="60"/>
  <c r="K23" i="60"/>
  <c r="K22" i="60"/>
  <c r="K21" i="60"/>
  <c r="K17" i="60"/>
  <c r="K8" i="60"/>
  <c r="K25" i="59"/>
  <c r="K27" i="59" s="1"/>
  <c r="K24" i="59"/>
  <c r="K23" i="59"/>
  <c r="K22" i="59"/>
  <c r="K21" i="59"/>
  <c r="K17" i="59"/>
  <c r="K8" i="59"/>
  <c r="K24" i="58"/>
  <c r="K23" i="58"/>
  <c r="K22" i="58"/>
  <c r="K21" i="58"/>
  <c r="K17" i="58"/>
  <c r="K8" i="58"/>
  <c r="K24" i="57"/>
  <c r="K23" i="57"/>
  <c r="K22" i="57"/>
  <c r="K21" i="57"/>
  <c r="K25" i="57" s="1"/>
  <c r="K27" i="57" s="1"/>
  <c r="K17" i="57"/>
  <c r="K8" i="57"/>
  <c r="K24" i="56"/>
  <c r="K23" i="56"/>
  <c r="K22" i="56"/>
  <c r="K21" i="56"/>
  <c r="K17" i="56"/>
  <c r="K8" i="56"/>
  <c r="K24" i="55"/>
  <c r="K23" i="55"/>
  <c r="K22" i="55"/>
  <c r="K21" i="55"/>
  <c r="K17" i="55"/>
  <c r="K8" i="55"/>
  <c r="K24" i="54"/>
  <c r="K23" i="54"/>
  <c r="K22" i="54"/>
  <c r="K21" i="54"/>
  <c r="K17" i="54"/>
  <c r="K8" i="54"/>
  <c r="K29" i="53"/>
  <c r="K28" i="53"/>
  <c r="K27" i="53"/>
  <c r="K26" i="53"/>
  <c r="K30" i="53" s="1"/>
  <c r="K32" i="53" s="1"/>
  <c r="K25" i="53"/>
  <c r="K22" i="53"/>
  <c r="K13" i="53"/>
  <c r="K29" i="52"/>
  <c r="K28" i="52"/>
  <c r="K27" i="52"/>
  <c r="K26" i="52"/>
  <c r="K25" i="52"/>
  <c r="K30" i="52" s="1"/>
  <c r="K32" i="52" s="1"/>
  <c r="K22" i="52"/>
  <c r="K13" i="52"/>
  <c r="K29" i="51"/>
  <c r="K28" i="51"/>
  <c r="K27" i="51"/>
  <c r="K26" i="51"/>
  <c r="K25" i="51"/>
  <c r="K30" i="51" s="1"/>
  <c r="K32" i="51" s="1"/>
  <c r="K22" i="51"/>
  <c r="K13" i="51"/>
  <c r="K29" i="50"/>
  <c r="K28" i="50"/>
  <c r="K27" i="50"/>
  <c r="K26" i="50"/>
  <c r="K25" i="50"/>
  <c r="K22" i="50"/>
  <c r="K13" i="50"/>
  <c r="K29" i="49"/>
  <c r="K28" i="49"/>
  <c r="K27" i="49"/>
  <c r="K26" i="49"/>
  <c r="K25" i="49"/>
  <c r="K22" i="49"/>
  <c r="K13" i="49"/>
  <c r="K22" i="48"/>
  <c r="K29" i="48"/>
  <c r="K28" i="48"/>
  <c r="K27" i="48"/>
  <c r="K26" i="48"/>
  <c r="K25" i="48"/>
  <c r="K13" i="48"/>
  <c r="K28" i="47"/>
  <c r="K27" i="47"/>
  <c r="K26" i="47"/>
  <c r="K25" i="47"/>
  <c r="K24" i="47"/>
  <c r="K21" i="47"/>
  <c r="K13" i="47"/>
  <c r="K28" i="46"/>
  <c r="K27" i="46"/>
  <c r="K26" i="46"/>
  <c r="K25" i="46"/>
  <c r="K24" i="46"/>
  <c r="K21" i="46"/>
  <c r="K13" i="46"/>
  <c r="K28" i="45"/>
  <c r="K27" i="45"/>
  <c r="K26" i="45"/>
  <c r="K25" i="45"/>
  <c r="K24" i="45"/>
  <c r="K29" i="45" s="1"/>
  <c r="K31" i="45" s="1"/>
  <c r="K21" i="45"/>
  <c r="K13" i="45"/>
  <c r="K28" i="44"/>
  <c r="K27" i="44"/>
  <c r="K26" i="44"/>
  <c r="K25" i="44"/>
  <c r="K24" i="44"/>
  <c r="K21" i="44"/>
  <c r="K13" i="44"/>
  <c r="K28" i="43"/>
  <c r="K27" i="43"/>
  <c r="K26" i="43"/>
  <c r="K25" i="43"/>
  <c r="K24" i="43"/>
  <c r="K21" i="43"/>
  <c r="K13" i="43"/>
  <c r="K28" i="42"/>
  <c r="K27" i="42"/>
  <c r="K26" i="42"/>
  <c r="K25" i="42"/>
  <c r="K24" i="42"/>
  <c r="K29" i="42" s="1"/>
  <c r="K31" i="42" s="1"/>
  <c r="K21" i="42"/>
  <c r="K13" i="42"/>
  <c r="K13" i="41"/>
  <c r="K13" i="10"/>
  <c r="K25" i="61" l="1"/>
  <c r="K27" i="61" s="1"/>
  <c r="K25" i="60"/>
  <c r="K27" i="60" s="1"/>
  <c r="K25" i="58"/>
  <c r="K27" i="58" s="1"/>
  <c r="K25" i="56"/>
  <c r="K27" i="56" s="1"/>
  <c r="K25" i="55"/>
  <c r="K27" i="55" s="1"/>
  <c r="K25" i="54"/>
  <c r="K27" i="54" s="1"/>
  <c r="K30" i="50"/>
  <c r="K32" i="50" s="1"/>
  <c r="K30" i="49"/>
  <c r="K32" i="49" s="1"/>
  <c r="K30" i="48"/>
  <c r="K32" i="48" s="1"/>
  <c r="K29" i="47"/>
  <c r="K31" i="47" s="1"/>
  <c r="K29" i="46"/>
  <c r="K31" i="46" s="1"/>
  <c r="K29" i="44"/>
  <c r="K31" i="44" s="1"/>
  <c r="K29" i="43"/>
  <c r="K31" i="43" s="1"/>
  <c r="K26" i="41"/>
  <c r="K28" i="41" l="1"/>
  <c r="K27" i="41"/>
  <c r="K25" i="41"/>
  <c r="K24" i="41"/>
  <c r="K21" i="41"/>
  <c r="K29" i="41" l="1"/>
  <c r="K31" i="41" s="1"/>
  <c r="K28" i="10" l="1"/>
  <c r="K27" i="10"/>
  <c r="K26" i="10"/>
  <c r="K25" i="10"/>
  <c r="K21" i="10"/>
  <c r="H22" i="7"/>
  <c r="H23" i="7"/>
  <c r="H24" i="7"/>
  <c r="H25" i="7"/>
  <c r="H21" i="7"/>
  <c r="H26" i="7" s="1"/>
  <c r="G28" i="7" s="1"/>
  <c r="J19" i="7"/>
  <c r="K31" i="2"/>
  <c r="K23" i="2"/>
  <c r="K29" i="10" l="1"/>
  <c r="K31" i="10" s="1"/>
  <c r="F28" i="7"/>
</calcChain>
</file>

<file path=xl/sharedStrings.xml><?xml version="1.0" encoding="utf-8"?>
<sst xmlns="http://schemas.openxmlformats.org/spreadsheetml/2006/main" count="1639" uniqueCount="350">
  <si>
    <t>SETTORE</t>
  </si>
  <si>
    <t>VALUTAZIONE OBIETTIVI STRATEGICI</t>
  </si>
  <si>
    <t>OBIETTIVO</t>
  </si>
  <si>
    <t>PUNTEGGIO</t>
  </si>
  <si>
    <t>TOTALE (MAX 55)</t>
  </si>
  <si>
    <t>TOTALE</t>
  </si>
  <si>
    <t>VALUTAZIONE OBIETTIVI OPERATIVI</t>
  </si>
  <si>
    <t>VALUTAZIONE COMPORTAMENTI ORGANIZZATIVI</t>
  </si>
  <si>
    <t>PUNTEGGIO FINALE</t>
  </si>
  <si>
    <t>FASCIA</t>
  </si>
  <si>
    <t>MODELLO ESEMPLIFICATIVO DELLA SCHEDA RIEPILOGATIVA RISULTATI E COMPORTAMENTI DI P.O.</t>
  </si>
  <si>
    <t>TITOLARE POSIZIONE ORGANIZZATIVA:</t>
  </si>
  <si>
    <t>(Peso x Perc. Ragg. Ob)</t>
  </si>
  <si>
    <t>MEDIA PUNTEGGI OB. OPERATIVI E OB. STRATEGICI</t>
  </si>
  <si>
    <t>MEDIA RIPARAMETRATA DEI PUNTEGGI CONSEGUITI SU BASE 60</t>
  </si>
  <si>
    <t>SEZIONE</t>
  </si>
  <si>
    <t>TOTALE (MAX 40)</t>
  </si>
  <si>
    <t>Capacità di gestire in autonomia</t>
  </si>
  <si>
    <t>Capacità di adattamento ai cambiamenti e alle esigenze di flessibilità</t>
  </si>
  <si>
    <t>Capacità di creare un clima collaborativo</t>
  </si>
  <si>
    <t>Punteggio max. 15</t>
  </si>
  <si>
    <t>Punteggio max. 10</t>
  </si>
  <si>
    <t>TOTALE (MAX 25)</t>
  </si>
  <si>
    <t>SCHEDA DI VALUTAZIONE INDIVIDUALE AREA DIRIGENZA</t>
  </si>
  <si>
    <t>SESSIONE DI VALUTAZIONE</t>
  </si>
  <si>
    <t>NOME E COGNOME</t>
  </si>
  <si>
    <t>INCARICO</t>
  </si>
  <si>
    <t>VALUTATORE</t>
  </si>
  <si>
    <t>LEGENDA (secondo la declaratoria delle competenze)</t>
  </si>
  <si>
    <t>1 = inadeguato</t>
  </si>
  <si>
    <t>2= migliorabile</t>
  </si>
  <si>
    <t>3= accettabile/soddisfacente</t>
  </si>
  <si>
    <t>4= adeguato</t>
  </si>
  <si>
    <t>5= eccellente</t>
  </si>
  <si>
    <t>Competenze e Comportamenti</t>
  </si>
  <si>
    <t>Pesatura 20/100</t>
  </si>
  <si>
    <t>Allegato 2.a - Declaratoria comportamenti professionali ed organizzativi relativi alle qualità gestionali-relazionali previste dall’art. 4, u.c. - Dirigenti</t>
  </si>
  <si>
    <t>1. PARTECIPAZIONE ALLA VITA ORGANIZZATIVA</t>
  </si>
  <si>
    <t>partecipa consapevolmente alla pianificazione e programmazione delle linee strategiche aziendali, tenendosi costantemente informato sulle attività dell’Agenzia</t>
  </si>
  <si>
    <t>è attento a declinare i propri comportamenti professionali coerentemente agli obiettivi assegnati, nel rispetto delle fasi e dei tempi previsti</t>
  </si>
  <si>
    <t xml:space="preserve">1.3.1 stakeholder interni ed esterni di riferimento (dipendenti, utenti, fornitori, cittadini, associazioni di categoria, associazioni sindacali, associazioni di cittadini, altri enti pubblici e privati): </t>
  </si>
  <si>
    <t xml:space="preserve">il dirigente orienta le proprie azioni sulla base di una corretta interpretazione dei bisogni degli utenti e dei cittadini e, più in generale, di chiunque sia destinatario della propria attività amministrativa, </t>
  </si>
  <si>
    <t>assicurando risposte mirate ed efficienti alle esigenze degli interlocutori</t>
  </si>
  <si>
    <t>così da coinvolgerli ottenendone sostegno e collaborazione  altresì contribuendo, in tal modo, a rafforzare il senso di appartenenza all’Ente</t>
  </si>
  <si>
    <t xml:space="preserve">il dirigente sa avvalersi della collaborazione, anche informale, con gli altri enti e/o istituzioni pubbliche e private </t>
  </si>
  <si>
    <t>coinvolte nel processo di erogazione dei servizi rientranti nella propria competenza, in un’ottica di maggiore efficacia – efficienza - semplificazione dell’attività amministrativa</t>
  </si>
  <si>
    <t>il dirigente dimostra elevate disponibilità e capacità a lavorare in differenti contesti, anche in situazioni di trasversalità e di estrema urgenza</t>
  </si>
  <si>
    <t>1.1 CONTRIBUTO ALLE STRATEGIE AZIENDALI</t>
  </si>
  <si>
    <t>1.2 RISPETTO DEI REGOLAMENTI E DELLE DIRETTIVE DELL’ORGANO DI INDIRIZZO POLITICO-AMMINISTRATIVO/DIRETTORE GENERALE</t>
  </si>
  <si>
    <t>1.3 ATTITUDINI RELATIVE ALLA CAPACITÀ DI RELAZIONE</t>
  </si>
  <si>
    <t>1.4 CAPACITÀ DI RELAZIONE INTERISTITUZIONALE</t>
  </si>
  <si>
    <t>1.5 CAPACITÀ DI ADATTAMENTO E FLESSIBILITÀ</t>
  </si>
  <si>
    <t>associazioni di cittadini, altri enti pubblici e privati)</t>
  </si>
  <si>
    <t>1.3.2 colleghi:</t>
  </si>
  <si>
    <t xml:space="preserve"> il dirigente interagisce in modo aperto e costruttivo con i colleghi, sa essere autorevole e persuasivo, </t>
  </si>
  <si>
    <t>2. ATTITUDINI RELATIVE ALLA CONOSCENZA</t>
  </si>
  <si>
    <t>il dirigente coniuga rigoroso raziocinio, creatività ed innovazione al fine di individuare opportunità e criticità in situazioni complesse, risolvendole</t>
  </si>
  <si>
    <t>il dirigente acquisisce e condivide nuove conoscenze ed esperienze per dare valore all’Agenzia, contribuendo alla modernizzazione ed al miglioramento qualitativo dell’organizzazione, senza visioni egoistiche né di potere</t>
  </si>
  <si>
    <t>2.1 ATTITUDINE AL RAGIONAMENTO TECNICO</t>
  </si>
  <si>
    <t>2.2 CAPACITÀ DI APPRENDIMENTO E DIFFUSIONE DELLE CONOSCENZE ACQUISITE</t>
  </si>
  <si>
    <t>il dirigente lavora in vista di mete impegnative per l’agenzia, con spiccata tensione al conseguimento del risultato proponendo, a tal fine, opportune iniziative di sviluppo trasversali nella visione complessiva dell’Ente</t>
  </si>
  <si>
    <t>il dirigente ha iniziativa, è capace di identificare criticità, ostacoli ed opportunità, ponendo in essere strategie atte al superamento dei problemi</t>
  </si>
  <si>
    <t>il dirigente agisce con integrità, etica e coerenza, dimostra disponibilità ad agire in maniera conforme ai valori della propria organizzazione (lealtà istituzionale), comunicando le proprie opinioni in modo aperto e trasparente</t>
  </si>
  <si>
    <t>il dirigente rappresenta un riferimento professionale per i colleghi ed il personale, ai quali fornisce aiuto e disponibilità nei momenti di difficoltà</t>
  </si>
  <si>
    <t>il dirigente promuove azioni per la crescita professionale dei propri collaboratori, favorendo il loro sviluppo professionale e l’accrescimento delle loro potenzialità, stimolandone l’impegno e la partecipazione</t>
  </si>
  <si>
    <t>il dirigente usa in modo appropriato ed opportuno il potere gerarchico formale connesso al ruolo rivestito, agendo senza condizionamenti di pregiudizio e dimostrando propensione a recepire stimoli e professionalità</t>
  </si>
  <si>
    <t>il dirigente valuta in modo differenziato i propri collaboratori, valorizzandone il percorso di sviluppo professionale acquisito</t>
  </si>
  <si>
    <t>3. ATTITUDINI RELATIVE AL FARE</t>
  </si>
  <si>
    <t>3.1 ORIENTAMENTO AL RISULTATO</t>
  </si>
  <si>
    <t>3.2 CAPACITÀ DI INIZIATIVA E PROBLEM-SOLVING</t>
  </si>
  <si>
    <t>4. ATTITUDINI RELATIVE AL DIRIGERE</t>
  </si>
  <si>
    <t>4.1 CORRETTEZZA, TRASPARENZA E COERENZA</t>
  </si>
  <si>
    <t>4.2 SICUREZZA ED EQUILIBRIO</t>
  </si>
  <si>
    <t>4.3 CAPACITÀ DI MOTIVAZIONE E VALORIZZAZIONE DEL PERSONALE DIPENDENTE</t>
  </si>
  <si>
    <t>4.4 APPROPRIATEZZA DELL’UTILIZZO DEL POTERE GERARCHICO</t>
  </si>
  <si>
    <t>4.5 ATTITUDINE A FAVORIRE COLLABORAZIONE TRA IL PERSONALE DIPENDENTE</t>
  </si>
  <si>
    <t>4.6 ATTITUDINE AL RICONOSCIMENTO DEL MERITO DEL PERSONALE DIPENDENTE</t>
  </si>
  <si>
    <t>Allegato 2.b - Declaratoria comportamenti professionali ed organizzativi relativi alle attitudini professionali-relazionali previste dall’art. 10, c. 4 - Comparto</t>
  </si>
  <si>
    <t>DIPENDENTI TITOLARI DI INCARICO DI P.O./A.P.</t>
  </si>
  <si>
    <t xml:space="preserve">il dipendente identifica in modo autonomo e partecipativo i problemi di interesse del proprio Ufficio/Settore, di individuare la soluzione più </t>
  </si>
  <si>
    <t>adeguata per tali problemi e di suggerire e mettere in atto gli interventi necessari per adottare le soluzioni individuate</t>
  </si>
  <si>
    <t xml:space="preserve">il dipendente pianifica ed organizza, in una logica di efficienza ed efficacia, le diverse attività necessarie al perseguimento degli obiettivi, </t>
  </si>
  <si>
    <t>attraverso le risorse economiche ed umane assegnate, in coerenza con le indicazioni del dirigente, programmando il lavoro, i tempi e le priorità nell’esecuzione delle azioni in cui è scomposto ciascun obiettivo</t>
  </si>
  <si>
    <t xml:space="preserve">il dipendente affronta positivamente i cambiamenti nei compiti assegnati e/o nelle modalità operative, propone modalità migliori per la soluzione </t>
  </si>
  <si>
    <t>dei problemi gestionali ed organizzativi, finalizzate alla massima efficienza dei processi e dei servizi offerti</t>
  </si>
  <si>
    <t>il dipendente è fortemente motivato e determinato a perseguire gli obiettivi assegnati, lavora in vista di mete impegnative, accettando i rischi connessi al raggiungimento di obiettivi sfidanti</t>
  </si>
  <si>
    <t xml:space="preserve">il dipendente svolge il proprio lavoro assicurando un clima interpersonale sereno e stimolante. A tal fine, collabora con i colleghi, </t>
  </si>
  <si>
    <t xml:space="preserve">confrontando idee e soluzioni e pervenendo in modo corretto e tempestivo alla definizione di direttive utili al perseguimento degli obiettivi </t>
  </si>
  <si>
    <t xml:space="preserve">assegnati. Instaura rapporti positivi nel gruppo di lavoro, controllando le emozioni ed evitando azioni negative anche a fronte di provocazioni </t>
  </si>
  <si>
    <t>o di ostilità  da parte di altri, garantendo altresì una condotta congrua anche in condizioni di stress lavorativo prolungato</t>
  </si>
  <si>
    <t>il dipendente individua correttamente i bisogni e le esigenze dei destinatari dell’azione pubblica, sia interni che esterni all’Agenzia, manifestando impegno per soddisfarli adeguatamente</t>
  </si>
  <si>
    <t>3.2 DISPONIBILITÀ VERSO GLI UTENTI (MAX 5)</t>
  </si>
  <si>
    <t>3. CAPACITÀ DI CREARE UN CLIMA COLLABORATIVO</t>
  </si>
  <si>
    <t>3.1 QUALITÀ DELLE RELAZIONI INTERPERSONALI CON DIRIGENTI E COLLEGHI (MAX 5)</t>
  </si>
  <si>
    <t>2.2 TENSIONE AL RISULTATO (MAX 10)</t>
  </si>
  <si>
    <t>2. CAPACITÀ DI ADATTAMENTO AI CAMBIAMENTI ED ALLE ESIGENZE DI FLESSIBILITÀ</t>
  </si>
  <si>
    <t>2.1 CAPACITÀ DI AFFRONTARE SITUAZIONI NUOVE (MAX 5)</t>
  </si>
  <si>
    <t xml:space="preserve">1.2 CAPACITÀ DI PROGRAMMARE ED ORGANIZZARE LE PROPRIE ATTIVITÀ E QUELLE DEL GRUPPO – LEADERSHIP (MAX 10): </t>
  </si>
  <si>
    <t>1. CAPACITÀ DI GESTIRE CON AUTONOMIA</t>
  </si>
  <si>
    <t>1.1 IMPEGNO ED AFFIDABILITÀ (MAX 5)</t>
  </si>
  <si>
    <t>DIPENDENTI DI CATEGORIA “D</t>
  </si>
  <si>
    <t xml:space="preserve"> Individua, altresì, la capacità del dipendente di prefiggersi mete realistiche, agendo per perseguirle</t>
  </si>
  <si>
    <t>Indica il grado di interesse e partecipazione attiva manifestato dal dipendente nello svolgimento delle attività inerenti il proprio ruolo lavorativo.</t>
  </si>
  <si>
    <t>mostrando capacità di autogestirsi, programmando il proprio lavoro in moda da rispettare le scadenze; raramente deve essere sollecitato al rispetto della tempistica delle attività da svolgere</t>
  </si>
  <si>
    <t>indica il corretto utilizzo delle procedure e protocolli in uso</t>
  </si>
  <si>
    <t>3.1 orientamento verso il fruitore interno/esterno (max 10)</t>
  </si>
  <si>
    <t>– ove possibile e necessario – a lacune di altri; evidenzia, inoltre, la capacità di migliorare la propria prestazione lavorativa, mediante il ricorso a relazioni professionali con soggetti estranei al proprio Ufficio/Settore</t>
  </si>
  <si>
    <t>1. COMPORTAMENTI PROFESSIONALI</t>
  </si>
  <si>
    <t>1.1 COINVOLGIMENTO NEI PROCESSI DI LAVORO (MAX 10)</t>
  </si>
  <si>
    <t>1.2 IMPEGNO ED AFFIDABILITÀ (MAX 10)</t>
  </si>
  <si>
    <t>1.3 QUALITÀ DELLA PRESTAZIONE (MAX 10)</t>
  </si>
  <si>
    <t>1.4 CAPACITÀ DECISIONALI (MAX 10)</t>
  </si>
  <si>
    <t>1.5 DISPONIBILITÀ ALLA FORMAZIONE (MAX 10)</t>
  </si>
  <si>
    <t>2. COMPORTAMENTI LEGATI ALL’ORGANIZZAZIONE</t>
  </si>
  <si>
    <t>2.1 FLESSIBILITÀ OPERATIVA (MAX 10)</t>
  </si>
  <si>
    <t>2.2 COMPORTAMENTI A FRONTE DI PROCEDURE/PROTOCOLLI IN ATTO (MAX 10)</t>
  </si>
  <si>
    <t>2.3 NOVITÀ METODOLOGICHE E TECNICHE (MAX 10)</t>
  </si>
  <si>
    <t>3. COMPORTAMENTI TRASVERSALI DI RELAZIONE</t>
  </si>
  <si>
    <t>3.2 COOPERAZIONE E INTEGRAZIONE (MAX 10)</t>
  </si>
  <si>
    <t xml:space="preserve">Indica la capacità di prendere in carico l’attività lavorativa assegnata e si adopera per la sua corretta esecuzione, </t>
  </si>
  <si>
    <t>Indica la capacità di fornire un lavoro preciso, tempestivo e non lacunoso, normalmente curato in tutti i suoi aspetti</t>
  </si>
  <si>
    <t>Indica la capacità di assumere decisioni tenendo conto delle indicazioni ricevute, mostrando di possedere un adeguato livello di responsabilità</t>
  </si>
  <si>
    <t>Indica la propensione e l’interesse all’aggiornamento professionale, eventualmente proponendo percorsi formativi adeguati</t>
  </si>
  <si>
    <t>Indica la capacità e la disponibilità ad affrontare positivamente i cambiamenti nelle attività lavorative e/o nelle relative modalità applicative</t>
  </si>
  <si>
    <t>Indica la disponibilità ad applicare correttamente nuove procedure, eventualmente proponendone miglioramenti ulteriori, ai fini di una sempre maggiore efficacia e produttività individuale e di gruppo</t>
  </si>
  <si>
    <t>Indica l’impegno a perseguire i compiti assegnati mostrando attenzione sia alle esigenze organizzative interne che alle aspettative/esigenze del fruitore esterno, operando con attenzione e cortesia</t>
  </si>
  <si>
    <t xml:space="preserve">Indica la disponibilità tendenziale nei confronti dei colleghi e lo sforzo a tenere conto anche delle esigenze altrui, eventualmente sopperendo </t>
  </si>
  <si>
    <t>DIRIGENTE:</t>
  </si>
  <si>
    <t>SEZIONE A</t>
  </si>
  <si>
    <t>SEZIONE B</t>
  </si>
  <si>
    <t>Az. 1</t>
  </si>
  <si>
    <t>Az. 2</t>
  </si>
  <si>
    <t>Az. 3</t>
  </si>
  <si>
    <t>Az. 4</t>
  </si>
  <si>
    <t>Az. 5</t>
  </si>
  <si>
    <t>SEZIONE C</t>
  </si>
  <si>
    <t>SCHEDA PERFORMANCE</t>
  </si>
  <si>
    <t>PESO TOTALE AZIONI</t>
  </si>
  <si>
    <t>TOTALE PUNTEGGIO AZIONI</t>
  </si>
  <si>
    <t>Tipo Obiettivo:</t>
  </si>
  <si>
    <t>Oggetto Obiettivo:</t>
  </si>
  <si>
    <t>err</t>
  </si>
  <si>
    <t>AZIONI PROGRAMMATE PER IL RAGGIUNGIMENTO DELL'OBIETTIVO</t>
  </si>
  <si>
    <t>INDICATORE DI MISURAZIONE PREVISTO (QUALITATIVO/QUANTITATIVO)</t>
  </si>
  <si>
    <t>DATA CONSEGUIMENTO PREVISTA</t>
  </si>
  <si>
    <t>PESO ATTRIBUITO ALL'AZIONE</t>
  </si>
  <si>
    <t>PERSONALE ASSEGNATARIO</t>
  </si>
  <si>
    <t>RISULTATI RAGGIUNTI PER AZIONE</t>
  </si>
  <si>
    <t>PERCENTUALE DI COMPLETAMENTO RAGGIUNTA</t>
  </si>
  <si>
    <t>CALCOLO DEL PUNTEGGIO CONSEGUITO IN OGNI SINGOLA AZIONE (DATO DAL PRODOTTO DEL PESO ASSEGNATO ALL'AZIONE PER LA PERCENTUALE DI COMPLETAMENTO)</t>
  </si>
  <si>
    <t>PUNTEGGIO COMPLESSIVO ASSEGNATO ALLE PERFORMANCE OPERATIVE DERIVANTE DALLA SOMMA DEI PUNTEGGI CONSEGUITI NELLE SINGOLE AZIONI</t>
  </si>
  <si>
    <t>PERCENTUALE DI COMPLETAMENTO</t>
  </si>
  <si>
    <t>Peso Obiettivo 
(max 55,0):</t>
  </si>
  <si>
    <t>TARGET MISURABILE ATTESO</t>
  </si>
  <si>
    <t>PUNTEGGIO CONSEGUITO (PRODOTTO  PESO  PER PERCENTUALE DI COMPLETAMENTO)</t>
  </si>
  <si>
    <t>PERCENTUALE COMPLESSIVA DI COMPLETAMENTO</t>
  </si>
  <si>
    <t>ANNO CONSIDERATO</t>
  </si>
  <si>
    <t>PUNTEGGIO TOTALE AZIONI</t>
  </si>
  <si>
    <t xml:space="preserve">AREA </t>
  </si>
  <si>
    <t>SCHEDA OBIETTIVO PERFORMANCE INDIVIDUALE</t>
  </si>
  <si>
    <t xml:space="preserve">COLLEGATO AD OBIETTIVO DI PERFORMANCE ORGANIZZATIVA </t>
  </si>
  <si>
    <t>strategicità</t>
  </si>
  <si>
    <t>rilevanza esterna</t>
  </si>
  <si>
    <t>complessità</t>
  </si>
  <si>
    <t>OBIETTIVO DI GRUPPO CON PREMIALITA'</t>
  </si>
  <si>
    <t>DESCRIZIONE</t>
  </si>
  <si>
    <t>OBIETTIVO P.T.P.C.</t>
  </si>
  <si>
    <t>SCHEDA OBIETTIVO PERFORMANCE ORGANIZZATIVA</t>
  </si>
  <si>
    <t>OBIETTIVO STRATEGICO D.U.P.</t>
  </si>
  <si>
    <t>OBIETTIVO STRATEGICO P.T.P.C.</t>
  </si>
  <si>
    <t>ARTICOLAZIONE ORGANIZZATIVA DI RIFERIMENTO</t>
  </si>
  <si>
    <t>rapporto con attività ordinaria</t>
  </si>
  <si>
    <t>ANNO</t>
  </si>
  <si>
    <t>PESATURA</t>
  </si>
  <si>
    <t>peso obiettivo</t>
  </si>
  <si>
    <t>fattore correttivo su dimensione individuale</t>
  </si>
  <si>
    <t>descrizione</t>
  </si>
  <si>
    <t>analisi scostamenti</t>
  </si>
  <si>
    <t>OBIETTIVO DI MANDATO</t>
  </si>
  <si>
    <t>MISSIONE PROGRAMMA</t>
  </si>
  <si>
    <t>CAPITOLI PEG COLLEGATI</t>
  </si>
  <si>
    <t>TERZA AREA LL.PP. E PATRIMONIO</t>
  </si>
  <si>
    <t>ING. PUZZIFERRI LUIGI</t>
  </si>
  <si>
    <t>2021</t>
  </si>
  <si>
    <t>SI</t>
  </si>
  <si>
    <t xml:space="preserve">COMPLETAMENTO DELLE ATTIVITA' DI COMPETENZA DEL COMUNE DI TRANI PER LA CONSEGNA DELLE OPERE ESISTENTI DELLA CONDOTTA SOTTOMARINA AD AQP. </t>
  </si>
  <si>
    <t>definire i rapporti con il D.LL. a suo tempo incaricato anche in funzione del contenzioso nel frattempo instauratosi</t>
  </si>
  <si>
    <t>stabilire le funzioni da espletare da parte del D.LL. per le dovute attività sinergiche con il collaudatore incaricato</t>
  </si>
  <si>
    <t>chiusura attività per le definizioni dello stato di consistenza della condotta e del relativo collaudo da parte del tecnico a suo tempo incaricato</t>
  </si>
  <si>
    <t>consegna formale delle opere ad AQP per l'esecuzione dei lavori di completamento</t>
  </si>
  <si>
    <t>rapporti con la Regione Puglia per le autorizzazoni allo scarico provvisorie in attesa del completamento dell'opera</t>
  </si>
  <si>
    <t>NO</t>
  </si>
  <si>
    <t>si/no</t>
  </si>
  <si>
    <t>giugno 2021</t>
  </si>
  <si>
    <t>giugno 2022</t>
  </si>
  <si>
    <t>settembre 2021</t>
  </si>
  <si>
    <t>ottobre 2021</t>
  </si>
  <si>
    <t>attività diluita nel tempo</t>
  </si>
  <si>
    <t>azione completata/non completata</t>
  </si>
  <si>
    <t>ING. LUIGI PUZZIFERRI</t>
  </si>
  <si>
    <t>1.1 BILANCIO SANO ED IN EQUILIBRIO</t>
  </si>
  <si>
    <t>analisi critica dei consumi mediante l'energy manager in fase di nomina con l'ausilio di supporti specialistici esterni per gli impianti di pubblica illuminazione</t>
  </si>
  <si>
    <t>Azione 10.2.2: potenziare e qualificare gli strumenti di controllo interno ed in particolare di quello sulla qualità dei servizi, favorendo il coinvolgimento dei cittadini utenti</t>
  </si>
  <si>
    <t>utilizzo delle convenzioni consip per l'acquisto di energia elettrica, gas naturale e gasolio per riscaldamento (fornitura acqua e servizio fogna/depurazione - AQP S.p.A.)</t>
  </si>
  <si>
    <t>implementazione del censimento utenze "fase due" - (georeferenzazione - documentazione fotografica - elaborati scritto grafici - schede sintetiche) realizzazione di specifica pagina sul SIT ad uso interno con predisposizione ad un futuro uso esterno a livello di consultazione secondo uno specifico grado di livello di accesso</t>
  </si>
  <si>
    <t>percentuale di utenze censite "fase due"</t>
  </si>
  <si>
    <t>100%</t>
  </si>
  <si>
    <t>report quadrimestrali</t>
  </si>
  <si>
    <t>numero convenzioni Consip</t>
  </si>
  <si>
    <t>3 convenzioni</t>
  </si>
  <si>
    <t>alla scadenze delle convenzioni attivate in precedenza e tutt'ora in corso</t>
  </si>
  <si>
    <t>PROGRAMMAZIONE E GESTIONE OPERE
PUBBLICHE - PATRIMONIO - servizio gestione patrimonio (DD 494 del 10/5/2020)</t>
  </si>
  <si>
    <t>1.1.4 CENSIMENTO BENI IMMOBILI</t>
  </si>
  <si>
    <t>AFFIDAMENTO ATTIVITA' DI RILEVAZIONE E CENSIMENTO BENI IMMOBILI CON TRASPOSIZIONE DATI SU APPLICATIVO INFORMATICO</t>
  </si>
  <si>
    <t>percentuale di immobili</t>
  </si>
  <si>
    <t>rilievo dei beni immobili destinati alla locazione diversa dalla civile abitazione - elaborazione di sintetiche schede descrittive - realizzazione di specifica pagina sul SIT ad uso interno con predisposizione ad un futuro uso esterno a livello di consultazione secondo uno specifico grado di livello di accesso</t>
  </si>
  <si>
    <t>50%</t>
  </si>
  <si>
    <t>100% dei rilevati</t>
  </si>
  <si>
    <t>1.1.5 LOCAZIONI/CONCESSIONI BENI IMMOBILI</t>
  </si>
  <si>
    <t>RINNOVO CONCESSIONI/LOCAZIONI SCADUTE O IN SCADENZA E DEFINIZIONE CONTENZIOSI PENDENTI</t>
  </si>
  <si>
    <t>completamento delle attività amministrative finalizzate alla firma delle concessioni chioschi a seguito della consegna degli incartamenti dall'area urbanistica (nota 19139 del 13/4/2021) giusta rimodulazione degli incarichi dirigenziali stabilita dal provvedimento sindacale n° 1 del 1/2/2021</t>
  </si>
  <si>
    <t>completamento delle attività amministrative finalizzate alla firma dei contratti di fitto dei 23 alloggi di edilizia residenziale pubblica in via Austria a seguito della consegna degli incartamenti dall'area urbanistica (in fase di completamento) giusta rimodulazione degli incarichi dirigenziali stabilita dal provvedimento sindacale n° 1 del 1/2/2021</t>
  </si>
  <si>
    <t>avvio delle procedure di locazione e concessione degli immobili attualmente disponibili secondo le previsioni del programma di valorizzazione e alienazioni (PVA) e in funzione delle priorità temporali stabilite dall'amministrazione (giusta rimodulazione degli incarichi dirigenziali stabilita dal provvedimento sindacale n° 1 del 1/2/2021)</t>
  </si>
  <si>
    <t>percentuale di immobili previsti</t>
  </si>
  <si>
    <t xml:space="preserve">35% </t>
  </si>
  <si>
    <t>acquisizione delle documentazioni e informazini richieste ad AMET S.p.A. sugli impianti di pubblica illuminazione - elabrazione dati per la prima fase del censimento come da scheda 1 CAM "servizio di illuminazione pubblica 2018 D.M. 28/3/2018</t>
  </si>
  <si>
    <t>SERVIZIO MANUTENZIONE - manutenzione impianti tecnologici (DD 494 del 10/5/2020)</t>
  </si>
  <si>
    <t>percentuale di impianti</t>
  </si>
  <si>
    <t>quantificazione costi per la manutenzione ordinaria - per l'efficientamento - per il nolo degli impianti</t>
  </si>
  <si>
    <t>definizione del potenziamento degli impianti e dell'efficientamento per l'acquisizione al patrimonio comunale secondo un arco temporale a definirsi</t>
  </si>
  <si>
    <t xml:space="preserve">passaggio dei contratti di fornitura energia elettrica in funzione delle azioni precedenti </t>
  </si>
  <si>
    <t>3.1 UNA SCUOLA ACCOGLIENTE E SICURA</t>
  </si>
  <si>
    <t>3.1.1 EDIFICI SCOLASTICI</t>
  </si>
  <si>
    <t>avvio e completamento dei lavori di sostituzione infissi e realizzazione scala di emergenza presso la scuola Petronelli già finanziati ed affidati al contraente</t>
  </si>
  <si>
    <t>SERVIZIO MANUTENZIONE - manutenzione edifici (DD 494 del 10/5/2020)</t>
  </si>
  <si>
    <t>avvio dei lavori e indagini estesi ai solai di diverse scuole (finanziamento M.I.U.R.)</t>
  </si>
  <si>
    <t>avvio delle procedure di gara per l'affidamento dei servizi di ingegneria ed architettura finalizzati alla progettazione di interventi di manutenzione straordinaria nelle scuole -	scuola primaria Beltrani - scuola primaria De Amicis - 	scuola primaria Petronelli (finanziamento M.I. e M.E.F.)</t>
  </si>
  <si>
    <t>avvio della procedure di gara per l'affidamento dei servizi di ingegneria ed architettura finalizzati alla progettazione di interventi di manutenzione straordinaria delle centrali termiche delle scuole di competenza comunale (finanziamento M.I.)</t>
  </si>
  <si>
    <t>3.1.3 VERIFICHE SISMICHE EDIFICI SCOLASTICI</t>
  </si>
  <si>
    <t xml:space="preserve">aggiudicazione gare in corso per l'affidamento del servizio di ingegneria ed architettura </t>
  </si>
  <si>
    <t>approvazione esiti delle indagini e studio</t>
  </si>
  <si>
    <t xml:space="preserve">previsione eventuali interventi di miglioramento o adeguamento sismico </t>
  </si>
  <si>
    <t>percentuale di gare</t>
  </si>
  <si>
    <t>percentuale affidamenti</t>
  </si>
  <si>
    <t>pubblicazione nuove gare con le risorse rivenienti dal bilancio 2021/2023 ed in funzione della loro effetiva disponibilità tenuto conto che tali risorse deriveranno dagli incassi degli oneri di urbanizzazione</t>
  </si>
  <si>
    <t>entro 60 gg dall'approvazione del bilancio fermo restando la disponibilità delle risorse in funzione degli incassi proventi OO.UU.</t>
  </si>
  <si>
    <t>3.2 SPORT E BENESSERE</t>
  </si>
  <si>
    <t>3.2.1 COMPLETAMENTO CAMPO BOVIO</t>
  </si>
  <si>
    <t>realizzazione del manto in erba sintetica, montaggio attrezzature e finiture</t>
  </si>
  <si>
    <t>acquisizione omologazione da parte della Lega Nazionale Dilettanti (L.N.D.)</t>
  </si>
  <si>
    <t>apertura ed esercizio dell'impianto sportivo</t>
  </si>
  <si>
    <t>superficie del campo</t>
  </si>
  <si>
    <t>4.2 LA CITTA' E IL SUO MARE</t>
  </si>
  <si>
    <t>4.2.4 COMPLETAMENTO LAVORI DI RIPASCIMENTO COSTE URBANE</t>
  </si>
  <si>
    <t>indagini subacque per individuazione ordigni bellici</t>
  </si>
  <si>
    <t>PROGRAMMAZIONE E GESTIONE OPERE
PUBBLICHE - PATRIMONIO - gestione finanziamenti ed attuazione interventi (DD 494 del 10/5/2020)</t>
  </si>
  <si>
    <t>lavori di ripascimento zona Monastero di Colonna</t>
  </si>
  <si>
    <t>lavori di ripascimento zona scoglio di Frisio</t>
  </si>
  <si>
    <t>lavori di ripascimento zona villa comunale</t>
  </si>
  <si>
    <t>ultimazione lavori e collaudo</t>
  </si>
  <si>
    <t>Az. 6</t>
  </si>
  <si>
    <t>aperture al pubblico</t>
  </si>
  <si>
    <t>superficie specchio acqueo indagato</t>
  </si>
  <si>
    <t>quantità materiale lapideo posizionato</t>
  </si>
  <si>
    <t>come sopra</t>
  </si>
  <si>
    <t>4.2.5 MESSA IN SICUREZZA FALESIA TRA LUNGOMARE MONGELLI E SECONDA SPIAGGIA</t>
  </si>
  <si>
    <t>approvazione progetto definitivo</t>
  </si>
  <si>
    <t>elaborazione ed approvazione del progetto esecutivo</t>
  </si>
  <si>
    <t>approvazione delle modalità di gara e pubblicazione</t>
  </si>
  <si>
    <t>non quantificabile</t>
  </si>
  <si>
    <t>completamento dell'esame del progetto da parte della commissione VIA regionale, (Il progetto risulta già consegnato con relativa istanza di esame).</t>
  </si>
  <si>
    <t>entro 15 giorni dalla determina dirigenziale regionale</t>
  </si>
  <si>
    <t>entro 30 giorni dall'approvazione del progetto esecutivo definitivo</t>
  </si>
  <si>
    <t>entro 30 giorni dall'approvazione del progetto definitivo</t>
  </si>
  <si>
    <t>4.2.5 COMPLETAMENTO ATTIVITA' PER CONSEGNA CONDOTTA SOTTOMARINA A AQP</t>
  </si>
  <si>
    <t>completamento delle attività tecnico amministrative con il direttore dei lavori e con il collaudatore incaricati per lo stato di consistenza e collaudo dei lavori realizzati della condotta sottomarina</t>
  </si>
  <si>
    <t>consegna della condotta all'AQP sulla base degli accordi già in essere tra comune di Trani, AQP S.p.A. e AIP</t>
  </si>
  <si>
    <t>5.2 LA CITTA' ED I SUOI SPAZI</t>
  </si>
  <si>
    <t>5.2.4 REALIZZAZIONE DI SPAZI PER IL BENESSERE ANIMALE</t>
  </si>
  <si>
    <t>PERFEZIONAMENTO DELLA CONVENZIONE PER UTILIZZO BENE CONDIVISO PER AREA SGAMBAMENTO CANI</t>
  </si>
  <si>
    <t>9/5</t>
  </si>
  <si>
    <t>consegna delle aree a avvio gestione attività</t>
  </si>
  <si>
    <t>PROGRAMMAZIONE E GESTIONE OPERE
PUBBLICHE - PATRIMONIO - gestione patrimonio (DD 494 del 10/5/2020)</t>
  </si>
  <si>
    <t>completamento delle attività propedeutiche alla firma della convenzione con l'operatore già individuato a seguito di procedura pubblica - firma convenzione</t>
  </si>
  <si>
    <t>7.1 FARE SISTEMA PER COMPETERE</t>
  </si>
  <si>
    <t>7.1.7 RIUTILIZZO ACQUE REFLUE IN AGRICOLTURA</t>
  </si>
  <si>
    <t>16/1</t>
  </si>
  <si>
    <t>chiusura della conferenza di servizi (già avviata) per l'acquisizione dei pareri propedeutici all'approvazione del progetto definitivo - approvazione progetto definitivo</t>
  </si>
  <si>
    <t>elaborazione progetto esecutivo - approvazione progetto esecutivo</t>
  </si>
  <si>
    <t>approvazione delle modalità di gara - pubblicazione</t>
  </si>
  <si>
    <t>PROGRAMMAZIONE E GESTIONE OPERE
PUBBLICHE - PATRIMONIO - gestione finanziamenti e attuazione interventi (DD 494 del 10/5/2020)</t>
  </si>
  <si>
    <t>8.1 UN PIANO STRATEGICO PER LA CULTURA ED IL TURISMO</t>
  </si>
  <si>
    <t>8.1.4 APERTURA DEL MUSEO ARCHEOLOGICO EX MONASTERO DI COLONNA</t>
  </si>
  <si>
    <t>5/1</t>
  </si>
  <si>
    <t>affidamento dei lavori di rifunzionalizzazione degli impianti secondo il progetto già in possesso</t>
  </si>
  <si>
    <t>esecuzione lavori - collaudo degli impianti</t>
  </si>
  <si>
    <t>acquisizione certificato prevenzione incendi - consegna della struttura all'ufficio competente per la convenzione con l'operatore individuato</t>
  </si>
  <si>
    <t>1/3</t>
  </si>
  <si>
    <t>1/5</t>
  </si>
  <si>
    <t>1.1.6.2 PUBBLICA ILLUMINAZIONE</t>
  </si>
  <si>
    <t>4/2</t>
  </si>
  <si>
    <t>6/1</t>
  </si>
  <si>
    <t>9/2</t>
  </si>
  <si>
    <t>9/4</t>
  </si>
  <si>
    <t>ARCH. Sarcinelli, geom. Nenna, sig.ra Mazzilli</t>
  </si>
  <si>
    <t>verifica e validazione - approvazione progetto definitivo</t>
  </si>
  <si>
    <t>agosto 2021</t>
  </si>
  <si>
    <t>dicembre 2021</t>
  </si>
  <si>
    <t>ARCH. Sarcinelli, geom. Paladini, sig.ra Mirabile</t>
  </si>
  <si>
    <t>VERIFICHE DELLA SICUREZZA  SISMICA STRUTTURE SCOLASTICHE E DI UTILIZZO PUBBLICO</t>
  </si>
  <si>
    <t>arch. De Leonardis, geom. Paladini, sig.ra Mirabile</t>
  </si>
  <si>
    <t>COMPLETAMENTO LAVORI DI RIPASCIMENTO COSTA CITTADINA</t>
  </si>
  <si>
    <t>ing. De Mango, geom. Valenziano, geom. Paladini</t>
  </si>
  <si>
    <t>COMPLETAMENTO ITER APROVATIVO PROGETTO DI MESSA IN SICUREZZA LUNGOMARE MONGELLI</t>
  </si>
  <si>
    <t>geom. Valenziano, geom. Ruggiero, sig.ra Mirabile</t>
  </si>
  <si>
    <t>RILIEVO E STATO DI CONSISTENZA BENI IMMOBILI DEL COMUNE DI TRANI A VOCAZIONE COMMERCIALE</t>
  </si>
  <si>
    <t>ing. De Mango, geom. Ruggiero, sig.ra Mazzilli</t>
  </si>
  <si>
    <t>PROGETTAZIONE E AFFIDAMENTO LAVORI MANUTENZIONE STRAORDINARIA IMPIANTI TERMICI EDIFICI SCOLASTICI</t>
  </si>
  <si>
    <t>avvio della procedura di affidamento del servizio di ingegneria ed architettura finalizzato alla progettazione definitiva ed esecutiva</t>
  </si>
  <si>
    <t>approvazione del progetto definitivo/esecutivo</t>
  </si>
  <si>
    <t>approvazione delle modalità di gara e pubblicazione del bando</t>
  </si>
  <si>
    <t>aggiudicazione dei lavori e affidamento con firma del contratto</t>
  </si>
  <si>
    <t>inizio lavori</t>
  </si>
  <si>
    <t>ing. De Leonardis, geom. Ruggiero, sig.ra Mazzilli</t>
  </si>
  <si>
    <t>attività eseguita/attività non eseguita</t>
  </si>
  <si>
    <t>maggio 2021</t>
  </si>
  <si>
    <t>Luglio 2021</t>
  </si>
  <si>
    <t>CENSIMENTO UTENZE FASE DUE</t>
  </si>
  <si>
    <t>ing. De Leonardis, ing. De Mango, geom. Valenziano, geom. Nenna</t>
  </si>
  <si>
    <t>1.1.1.1 UTENZE</t>
  </si>
  <si>
    <t xml:space="preserve">RIUTILIZZO ACQUE REFLUE AFFINATE IN USCITA DAL DEPURATORE PER USI IN AGRICOLTURA </t>
  </si>
  <si>
    <t xml:space="preserve">COMPLETAMENTO LAVORI CAMPO BOVIO </t>
  </si>
  <si>
    <t>1.1.4 AFFIDAMENTO ATTIVITA' DI RILEVAZIONE E CENSIMENTO BENI IMMOBILI CON TRASPOSIZIONE DATI SU APPLICATIVO INFORMATICO</t>
  </si>
  <si>
    <t>censimento utenze fase due mediante realizzazione del catasto delle utenze georeferenziate con elaborazione di schede - analisi critica dei consumi mediante l'energy manager in fase di nomina emediante il supporto al RUP per le tenze della pubblica illuminazione</t>
  </si>
  <si>
    <t>ricognizione impianti pubblica illuminazione e ridefinzione condizioni di affidamento ad AMET mediante raccolta dati tecnici da AMET per elaborazione prima fase del censimento come da scheda 1 CAM Servizio di illuminazione pubblica 2018  - DM 28/3/2018</t>
  </si>
  <si>
    <t xml:space="preserve">completamento attività di verifica sismica e programmazione per progettazioni di miglioramento o adeguamento sismico </t>
  </si>
  <si>
    <t>completare i lavori di rifacimento del campo Bovio, consistente nell’apposizione del primo terreno di gioco regolamentare sintetico comunale - acquisizione certificazione lega</t>
  </si>
  <si>
    <t xml:space="preserve">completamento esame del progetto defintitivo da ate della regione Puglia nell'ambito della verifica di assoggettabilità a VIA - approvazione progetto esecutivo - gara d'appalto per l'esecuzione dei lavori </t>
  </si>
  <si>
    <t>consegnare l'opera ad AQP  per il completamento e messa in esercizio</t>
  </si>
  <si>
    <t>chiusura della conferenza di servizio per acquisizione pareri e nulla osta propedeutici all'aprovazione del progeto definitivo. Acquisizione del progetto esecutivo validazione ed approvazione - perfezionamento protocollo di intesa e piano di gestione - pubblicazione gara lavori</t>
  </si>
  <si>
    <t>avvio gestione del complesso</t>
  </si>
  <si>
    <t>completamento interventi contrattualizzati - affidamento internveti finanziati</t>
  </si>
  <si>
    <t>4.2.9 consegnare l'opera ad AQP  per il completamento e messa in esercizio</t>
  </si>
  <si>
    <t>7.1.7 chiusura della conferenza di servizio per acquisizione pareri e nulla osta propedeutici all'aprovazione del progeto definitivo. Acquisizione del progetto esecutivo validazione ed approvazione - perfezionamento protocollo di intesa e piano di gestione - pubblicazione gara lavori</t>
  </si>
  <si>
    <t>3,2,1  completare i lavori di rifacimento del campo Bovio, consistente nell’apposizione del primo terreno di gioco regolamentare sintetico comunale - acquisizione certificazione lega</t>
  </si>
  <si>
    <t xml:space="preserve">3.1.3 completamento attività di verifica sismica e programmazione per progettazioni di miglioramento o adeguamento sismico </t>
  </si>
  <si>
    <t xml:space="preserve">eseguire i lavori nel rispetto della tempistica predefinita </t>
  </si>
  <si>
    <t xml:space="preserve">4.2.4 eseguire i lavori nel rispetto della tempistica predefinita </t>
  </si>
  <si>
    <t xml:space="preserve">4.2.5 completamento esame del progetto defintitivo da ate della regione Puglia nell'ambito della verifica di assoggettabilità a VIA - approvazione progetto esecutivo - gara d'appalto per l'esecuzione dei lavori </t>
  </si>
  <si>
    <t>3.1.1  completamento interventi contrattualizzati - affidamento internveti finanziati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</si>
</sst>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0_-;\-* #,##0.0_-;_-* &quot;-&quot;?_-;_-@_-"/>
    <numFmt numFmtId="166" formatCode="0.0%"/>
  </numFmts>
  <fonts count="54" x14ac:knownFonts="1">
    <font>
      <sz val="11"/>
      <color theme="1"/>
      <name val="Calibri"/>
      <family val="2"/>
      <scheme val="minor"/>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Calibri"/>
      <family val="2"/>
    </font>
    <font>
      <b/>
      <sz val="16"/>
      <color indexed="8"/>
      <name val="Calibri"/>
      <family val="2"/>
    </font>
    <font>
      <b/>
      <sz val="12"/>
      <color indexed="56"/>
      <name val="Calibri"/>
      <family val="2"/>
    </font>
    <font>
      <sz val="11"/>
      <color indexed="56"/>
      <name val="Calibri"/>
      <family val="2"/>
    </font>
    <font>
      <b/>
      <sz val="14"/>
      <color indexed="56"/>
      <name val="Calibri"/>
      <family val="2"/>
    </font>
    <font>
      <b/>
      <sz val="16"/>
      <color indexed="56"/>
      <name val="Calibri"/>
      <family val="2"/>
    </font>
    <font>
      <b/>
      <sz val="11"/>
      <color indexed="56"/>
      <name val="Calibri"/>
      <family val="2"/>
    </font>
    <font>
      <b/>
      <sz val="10"/>
      <color indexed="56"/>
      <name val="Calibri"/>
      <family val="2"/>
    </font>
    <font>
      <sz val="10"/>
      <color indexed="56"/>
      <name val="Calibri"/>
      <family val="2"/>
    </font>
    <font>
      <b/>
      <sz val="18"/>
      <color indexed="56"/>
      <name val="Calibri"/>
      <family val="2"/>
    </font>
    <font>
      <b/>
      <sz val="16"/>
      <color indexed="56"/>
      <name val="Calibri"/>
      <family val="2"/>
    </font>
    <font>
      <b/>
      <sz val="14"/>
      <color indexed="56"/>
      <name val="Calibri"/>
      <family val="2"/>
    </font>
    <font>
      <b/>
      <sz val="10"/>
      <color indexed="9"/>
      <name val="Calibri"/>
      <family val="2"/>
    </font>
    <font>
      <b/>
      <sz val="12"/>
      <color indexed="56"/>
      <name val="Calibri"/>
      <family val="2"/>
    </font>
    <font>
      <b/>
      <sz val="24"/>
      <color indexed="9"/>
      <name val="Calibri"/>
      <family val="2"/>
    </font>
    <font>
      <b/>
      <sz val="14"/>
      <color indexed="9"/>
      <name val="Calibri"/>
      <family val="2"/>
    </font>
    <font>
      <sz val="8"/>
      <name val="Calibri"/>
      <family val="2"/>
    </font>
    <font>
      <sz val="14"/>
      <color indexed="8"/>
      <name val="Calibri"/>
      <family val="2"/>
    </font>
    <font>
      <b/>
      <sz val="24"/>
      <color theme="1"/>
      <name val="Calibri"/>
      <family val="2"/>
      <scheme val="minor"/>
    </font>
    <font>
      <sz val="20"/>
      <color theme="1"/>
      <name val="Calibri"/>
      <family val="2"/>
      <scheme val="minor"/>
    </font>
    <font>
      <sz val="14"/>
      <color indexed="56"/>
      <name val="Calibri"/>
      <family val="2"/>
    </font>
    <font>
      <sz val="12"/>
      <color theme="1"/>
      <name val="Garamond"/>
      <family val="1"/>
    </font>
    <font>
      <sz val="12"/>
      <color rgb="FF000000"/>
      <name val="Garamond"/>
      <family val="1"/>
    </font>
    <font>
      <b/>
      <sz val="14"/>
      <color theme="1"/>
      <name val="Calibri"/>
      <family val="2"/>
      <scheme val="minor"/>
    </font>
    <font>
      <sz val="11"/>
      <color theme="0"/>
      <name val="Calibri"/>
      <family val="2"/>
      <scheme val="minor"/>
    </font>
    <font>
      <b/>
      <sz val="22"/>
      <color indexed="56"/>
      <name val="Calibri"/>
      <family val="2"/>
    </font>
    <font>
      <b/>
      <sz val="24"/>
      <color indexed="56"/>
      <name val="Calibri"/>
      <family val="2"/>
    </font>
    <font>
      <b/>
      <sz val="14"/>
      <color theme="0"/>
      <name val="Calibri"/>
      <family val="2"/>
    </font>
    <font>
      <b/>
      <sz val="24"/>
      <name val="Calibri"/>
      <family val="2"/>
    </font>
    <font>
      <b/>
      <sz val="14"/>
      <name val="Calibri"/>
      <family val="2"/>
    </font>
    <font>
      <b/>
      <sz val="10"/>
      <color theme="0"/>
      <name val="Calibri"/>
      <family val="2"/>
    </font>
    <font>
      <sz val="10"/>
      <color theme="0"/>
      <name val="Calibri"/>
      <family val="2"/>
    </font>
    <font>
      <b/>
      <sz val="12"/>
      <color theme="0"/>
      <name val="Calibri"/>
      <family val="2"/>
    </font>
    <font>
      <b/>
      <sz val="16"/>
      <color theme="0"/>
      <name val="Calibri"/>
      <family val="2"/>
    </font>
    <font>
      <b/>
      <sz val="10"/>
      <name val="Calibri"/>
      <family val="2"/>
    </font>
    <font>
      <b/>
      <sz val="24"/>
      <color theme="0"/>
      <name val="Calibri"/>
      <family val="2"/>
    </font>
    <font>
      <sz val="14"/>
      <color theme="0"/>
      <name val="Calibri"/>
      <family val="2"/>
    </font>
    <font>
      <b/>
      <sz val="22"/>
      <color theme="0"/>
      <name val="Calibri"/>
      <family val="2"/>
    </font>
    <font>
      <b/>
      <sz val="24"/>
      <color theme="0"/>
      <name val="Calibri"/>
      <family val="2"/>
      <scheme val="minor"/>
    </font>
    <font>
      <b/>
      <sz val="14"/>
      <color theme="0"/>
      <name val="Calibri"/>
      <family val="2"/>
      <scheme val="minor"/>
    </font>
    <font>
      <sz val="12"/>
      <color theme="1"/>
      <name val="Calibri"/>
      <family val="2"/>
      <scheme val="minor"/>
    </font>
    <font>
      <sz val="12"/>
      <color indexed="56"/>
      <name val="Calibri"/>
      <family val="2"/>
    </font>
    <font>
      <b/>
      <sz val="24"/>
      <name val="Calibri"/>
      <family val="2"/>
      <scheme val="minor"/>
    </font>
    <font>
      <b/>
      <sz val="22"/>
      <name val="Calibri"/>
      <family val="2"/>
    </font>
    <font>
      <b/>
      <sz val="14"/>
      <name val="Calibri"/>
      <family val="2"/>
      <scheme val="minor"/>
    </font>
    <font>
      <b/>
      <sz val="16"/>
      <color theme="0"/>
      <name val="Calibri"/>
      <family val="2"/>
      <scheme val="minor"/>
    </font>
    <font>
      <sz val="20"/>
      <name val="Calibri"/>
      <family val="2"/>
      <scheme val="minor"/>
    </font>
    <font>
      <b/>
      <sz val="16"/>
      <name val="Calibri"/>
      <family val="2"/>
      <scheme val="minor"/>
    </font>
    <font>
      <sz val="8"/>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rgb="FF00B0F0"/>
        <bgColor indexed="64"/>
      </patternFill>
    </fill>
    <fill>
      <patternFill patternType="solid">
        <fgColor rgb="FF66FF99"/>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300">
    <xf numFmtId="0" fontId="0" fillId="0" borderId="0" xfId="0"/>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 xfId="0" applyFont="1" applyBorder="1"/>
    <xf numFmtId="0" fontId="1" fillId="0" borderId="3" xfId="0" applyFont="1" applyBorder="1"/>
    <xf numFmtId="2" fontId="0" fillId="0" borderId="7" xfId="0" applyNumberFormat="1" applyBorder="1"/>
    <xf numFmtId="0" fontId="0" fillId="0" borderId="12" xfId="0" applyBorder="1"/>
    <xf numFmtId="0" fontId="0" fillId="0" borderId="13" xfId="0" applyBorder="1"/>
    <xf numFmtId="0" fontId="1" fillId="0" borderId="1"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xf numFmtId="0" fontId="0" fillId="0" borderId="16" xfId="0" applyBorder="1"/>
    <xf numFmtId="0" fontId="1" fillId="0" borderId="16" xfId="0" applyFont="1" applyBorder="1"/>
    <xf numFmtId="0" fontId="0" fillId="0" borderId="2" xfId="0" applyBorder="1" applyAlignment="1">
      <alignment horizontal="centerContinuous"/>
    </xf>
    <xf numFmtId="0" fontId="1" fillId="2" borderId="2" xfId="0" applyFont="1" applyFill="1" applyBorder="1" applyAlignment="1">
      <alignment horizontal="centerContinuous"/>
    </xf>
    <xf numFmtId="0" fontId="1" fillId="2" borderId="3" xfId="0" applyFont="1" applyFill="1" applyBorder="1" applyAlignment="1">
      <alignment horizontal="right"/>
    </xf>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16" xfId="0" applyFill="1" applyBorder="1"/>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20" xfId="0" applyFill="1" applyBorder="1"/>
    <xf numFmtId="0" fontId="0" fillId="2" borderId="21" xfId="0" applyFill="1" applyBorder="1"/>
    <xf numFmtId="49" fontId="0" fillId="0" borderId="0" xfId="0" applyNumberFormat="1"/>
    <xf numFmtId="1" fontId="0" fillId="2" borderId="16" xfId="0" applyNumberFormat="1" applyFill="1" applyBorder="1" applyAlignment="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0" fontId="0" fillId="0" borderId="25" xfId="0" applyBorder="1" applyAlignment="1">
      <alignment horizontal="centerContinuous"/>
    </xf>
    <xf numFmtId="0" fontId="0" fillId="0" borderId="26" xfId="0" applyBorder="1" applyAlignment="1">
      <alignment horizontal="centerContinuous"/>
    </xf>
    <xf numFmtId="49" fontId="1" fillId="2" borderId="23" xfId="0" applyNumberFormat="1" applyFont="1" applyFill="1" applyBorder="1" applyAlignment="1">
      <alignment horizontal="centerContinuous"/>
    </xf>
    <xf numFmtId="0" fontId="1" fillId="2" borderId="0" xfId="0" applyFont="1" applyFill="1" applyBorder="1" applyAlignment="1">
      <alignment horizontal="centerContinuous"/>
    </xf>
    <xf numFmtId="0" fontId="0" fillId="0" borderId="25" xfId="0" applyBorder="1" applyAlignment="1">
      <alignment horizontal="centerContinuous" wrapText="1"/>
    </xf>
    <xf numFmtId="0" fontId="0" fillId="0" borderId="26" xfId="0" applyBorder="1" applyAlignment="1">
      <alignment horizontal="centerContinuous" wrapText="1"/>
    </xf>
    <xf numFmtId="0" fontId="0" fillId="0" borderId="27" xfId="0" applyBorder="1" applyAlignment="1">
      <alignment horizontal="centerContinuous" wrapText="1"/>
    </xf>
    <xf numFmtId="0" fontId="0" fillId="0" borderId="28" xfId="0" applyBorder="1" applyAlignment="1">
      <alignment horizontal="centerContinuous" wrapText="1"/>
    </xf>
    <xf numFmtId="0" fontId="0" fillId="0" borderId="27" xfId="0" applyBorder="1" applyAlignment="1">
      <alignment horizontal="centerContinuous"/>
    </xf>
    <xf numFmtId="0" fontId="0" fillId="0" borderId="29" xfId="0" applyBorder="1" applyAlignment="1">
      <alignment horizontal="centerContinuous"/>
    </xf>
    <xf numFmtId="49" fontId="1" fillId="0" borderId="1" xfId="0" applyNumberFormat="1" applyFont="1" applyBorder="1" applyAlignment="1">
      <alignment horizontal="centerContinuous"/>
    </xf>
    <xf numFmtId="49" fontId="1" fillId="2" borderId="23" xfId="0" applyNumberFormat="1" applyFont="1" applyFill="1" applyBorder="1"/>
    <xf numFmtId="0" fontId="1" fillId="2" borderId="0" xfId="0" applyFont="1" applyFill="1" applyBorder="1" applyAlignment="1">
      <alignment horizontal="right"/>
    </xf>
    <xf numFmtId="0" fontId="0" fillId="0" borderId="29" xfId="0" applyBorder="1" applyAlignment="1">
      <alignment horizontal="centerContinuous" wrapText="1"/>
    </xf>
    <xf numFmtId="0" fontId="0" fillId="0" borderId="30" xfId="0" applyBorder="1" applyAlignment="1">
      <alignment horizontal="centerContinuous" wrapText="1"/>
    </xf>
    <xf numFmtId="0" fontId="0" fillId="0" borderId="0" xfId="0" applyBorder="1" applyAlignment="1">
      <alignment horizontal="centerContinuous" wrapText="1"/>
    </xf>
    <xf numFmtId="0" fontId="0" fillId="0" borderId="31" xfId="0" applyBorder="1" applyAlignment="1">
      <alignment horizontal="centerContinuous" wrapText="1"/>
    </xf>
    <xf numFmtId="0" fontId="0" fillId="3" borderId="0" xfId="0" applyFill="1"/>
    <xf numFmtId="49" fontId="1" fillId="0" borderId="32" xfId="0" applyNumberFormat="1" applyFont="1" applyBorder="1" applyAlignment="1">
      <alignment horizontal="centerContinuous"/>
    </xf>
    <xf numFmtId="1" fontId="0" fillId="0" borderId="11" xfId="0" applyNumberFormat="1" applyBorder="1"/>
    <xf numFmtId="49" fontId="0" fillId="0" borderId="33" xfId="0" applyNumberFormat="1" applyBorder="1" applyAlignment="1">
      <alignment horizontal="centerContinuous" wrapText="1"/>
    </xf>
    <xf numFmtId="49" fontId="0" fillId="0" borderId="34" xfId="0" applyNumberFormat="1" applyBorder="1" applyAlignment="1">
      <alignment horizontal="centerContinuous" wrapText="1"/>
    </xf>
    <xf numFmtId="0" fontId="0" fillId="0" borderId="35" xfId="0" applyBorder="1"/>
    <xf numFmtId="1" fontId="0" fillId="0" borderId="6" xfId="0" applyNumberFormat="1" applyBorder="1"/>
    <xf numFmtId="1" fontId="0" fillId="0" borderId="35" xfId="0" applyNumberFormat="1" applyBorder="1"/>
    <xf numFmtId="49" fontId="0" fillId="0" borderId="32" xfId="0" applyNumberFormat="1" applyBorder="1" applyAlignment="1">
      <alignment horizontal="centerContinuous" wrapText="1"/>
    </xf>
    <xf numFmtId="49" fontId="0" fillId="0" borderId="24" xfId="0" applyNumberFormat="1" applyBorder="1" applyAlignment="1">
      <alignment horizontal="centerContinuous" wrapText="1"/>
    </xf>
    <xf numFmtId="0" fontId="0" fillId="0" borderId="20" xfId="0" applyBorder="1" applyAlignment="1">
      <alignment horizontal="centerContinuous" wrapText="1"/>
    </xf>
    <xf numFmtId="0" fontId="0" fillId="0" borderId="36" xfId="0" applyBorder="1" applyAlignment="1">
      <alignment horizontal="centerContinuous" wrapText="1"/>
    </xf>
    <xf numFmtId="0" fontId="0" fillId="0" borderId="37" xfId="0" applyBorder="1"/>
    <xf numFmtId="49" fontId="0" fillId="0" borderId="23" xfId="0" applyNumberFormat="1" applyBorder="1" applyAlignment="1">
      <alignment horizontal="centerContinuous" wrapText="1"/>
    </xf>
    <xf numFmtId="0" fontId="0" fillId="0" borderId="38" xfId="0" applyBorder="1"/>
    <xf numFmtId="49" fontId="0" fillId="0" borderId="39" xfId="0" applyNumberFormat="1" applyBorder="1" applyAlignment="1">
      <alignment horizontal="centerContinuous" wrapText="1"/>
    </xf>
    <xf numFmtId="0" fontId="0" fillId="0" borderId="40" xfId="0" applyBorder="1" applyAlignment="1">
      <alignment horizontal="centerContinuous" wrapText="1"/>
    </xf>
    <xf numFmtId="0" fontId="0" fillId="0" borderId="41" xfId="0" applyBorder="1" applyAlignment="1">
      <alignment horizontal="centerContinuous" wrapText="1"/>
    </xf>
    <xf numFmtId="0" fontId="3" fillId="2" borderId="2" xfId="0" applyFont="1" applyFill="1" applyBorder="1" applyAlignment="1">
      <alignment horizontal="centerContinuous"/>
    </xf>
    <xf numFmtId="0" fontId="3" fillId="2" borderId="3" xfId="0" applyFont="1" applyFill="1" applyBorder="1" applyAlignment="1">
      <alignment horizontal="right"/>
    </xf>
    <xf numFmtId="0" fontId="2" fillId="3" borderId="0" xfId="0" applyFont="1" applyFill="1"/>
    <xf numFmtId="0" fontId="2" fillId="0" borderId="0" xfId="0" applyFont="1"/>
    <xf numFmtId="49" fontId="3" fillId="2" borderId="23" xfId="0" applyNumberFormat="1" applyFont="1" applyFill="1" applyBorder="1" applyAlignment="1">
      <alignment horizontal="centerContinuous"/>
    </xf>
    <xf numFmtId="0" fontId="3" fillId="2" borderId="0" xfId="0" applyFont="1" applyFill="1" applyBorder="1" applyAlignment="1">
      <alignment horizontal="centerContinuous"/>
    </xf>
    <xf numFmtId="1" fontId="2" fillId="2" borderId="16" xfId="0" applyNumberFormat="1" applyFont="1" applyFill="1" applyBorder="1" applyAlignment="1"/>
    <xf numFmtId="49" fontId="4" fillId="2" borderId="1" xfId="0" applyNumberFormat="1" applyFont="1" applyFill="1" applyBorder="1" applyAlignment="1">
      <alignment horizontal="centerContinuous"/>
    </xf>
    <xf numFmtId="1" fontId="0" fillId="0" borderId="15" xfId="0" applyNumberFormat="1" applyBorder="1" applyAlignment="1">
      <alignment wrapText="1"/>
    </xf>
    <xf numFmtId="1" fontId="0" fillId="0" borderId="35" xfId="0" applyNumberFormat="1" applyBorder="1" applyAlignment="1">
      <alignment wrapText="1"/>
    </xf>
    <xf numFmtId="1" fontId="0" fillId="0" borderId="6" xfId="0" applyNumberFormat="1" applyBorder="1" applyAlignment="1">
      <alignment wrapText="1"/>
    </xf>
    <xf numFmtId="49" fontId="1" fillId="0" borderId="33" xfId="0" applyNumberFormat="1" applyFont="1" applyBorder="1" applyAlignment="1">
      <alignment horizontal="centerContinuous"/>
    </xf>
    <xf numFmtId="1" fontId="0" fillId="0" borderId="15" xfId="0" applyNumberFormat="1" applyBorder="1"/>
    <xf numFmtId="0" fontId="8"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43" xfId="0" applyFont="1" applyBorder="1" applyAlignment="1">
      <alignment horizontal="right" vertical="center" wrapText="1"/>
    </xf>
    <xf numFmtId="165" fontId="15" fillId="0" borderId="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165" fontId="9" fillId="0" borderId="5" xfId="0" applyNumberFormat="1" applyFont="1" applyBorder="1" applyAlignment="1">
      <alignment horizontal="center" vertical="center" wrapText="1"/>
    </xf>
    <xf numFmtId="165" fontId="6" fillId="0" borderId="1" xfId="0" applyNumberFormat="1" applyFont="1" applyBorder="1" applyAlignment="1">
      <alignment vertical="center"/>
    </xf>
    <xf numFmtId="166" fontId="9" fillId="0" borderId="5" xfId="0" applyNumberFormat="1" applyFont="1" applyBorder="1" applyAlignment="1">
      <alignment horizontal="right" vertical="center" wrapText="1"/>
    </xf>
    <xf numFmtId="0" fontId="11" fillId="4" borderId="42" xfId="0" applyFont="1" applyFill="1" applyBorder="1" applyAlignment="1">
      <alignment horizontal="center" vertical="center" textRotation="90"/>
    </xf>
    <xf numFmtId="0" fontId="13" fillId="4" borderId="25" xfId="0" applyFont="1" applyFill="1" applyBorder="1" applyAlignment="1">
      <alignment horizontal="center" vertical="center" wrapText="1"/>
    </xf>
    <xf numFmtId="0" fontId="12" fillId="4" borderId="26" xfId="0" applyFont="1" applyFill="1" applyBorder="1" applyAlignment="1">
      <alignment horizontal="right" vertical="center"/>
    </xf>
    <xf numFmtId="164" fontId="15" fillId="4" borderId="5" xfId="1" applyNumberFormat="1" applyFont="1" applyFill="1" applyBorder="1" applyAlignment="1">
      <alignment horizontal="center" vertical="center" wrapText="1"/>
    </xf>
    <xf numFmtId="0" fontId="8" fillId="0" borderId="0" xfId="0" applyFont="1" applyAlignment="1">
      <alignment horizontal="left"/>
    </xf>
    <xf numFmtId="165" fontId="16" fillId="4" borderId="25" xfId="0" applyNumberFormat="1" applyFont="1" applyFill="1" applyBorder="1" applyAlignment="1">
      <alignment horizontal="center" vertical="center" wrapText="1"/>
    </xf>
    <xf numFmtId="166" fontId="9" fillId="4" borderId="5" xfId="2" applyNumberFormat="1" applyFont="1" applyFill="1" applyBorder="1" applyAlignment="1">
      <alignment horizontal="right" vertical="center" wrapText="1"/>
    </xf>
    <xf numFmtId="49" fontId="14" fillId="5" borderId="1" xfId="0" applyNumberFormat="1" applyFont="1" applyFill="1" applyBorder="1" applyAlignment="1">
      <alignment horizontal="centerContinuous" vertical="center"/>
    </xf>
    <xf numFmtId="49" fontId="10" fillId="5" borderId="1" xfId="0" applyNumberFormat="1" applyFont="1" applyFill="1" applyBorder="1" applyAlignment="1">
      <alignment horizontal="centerContinuous" vertical="center"/>
    </xf>
    <xf numFmtId="49" fontId="10" fillId="5" borderId="16" xfId="0" applyNumberFormat="1" applyFont="1" applyFill="1" applyBorder="1" applyAlignment="1">
      <alignment horizontal="centerContinuous" vertical="center"/>
    </xf>
    <xf numFmtId="165" fontId="15" fillId="4" borderId="5" xfId="0" applyNumberFormat="1" applyFont="1" applyFill="1" applyBorder="1" applyAlignment="1">
      <alignment horizontal="center" vertical="center" wrapText="1"/>
    </xf>
    <xf numFmtId="0" fontId="12" fillId="5" borderId="44" xfId="0" applyFont="1" applyFill="1" applyBorder="1" applyAlignment="1">
      <alignment horizontal="centerContinuous" vertical="center" wrapText="1"/>
    </xf>
    <xf numFmtId="0" fontId="12" fillId="5" borderId="30" xfId="0" applyFont="1" applyFill="1" applyBorder="1" applyAlignment="1">
      <alignment horizontal="centerContinuous"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2" xfId="0" applyFont="1" applyFill="1" applyBorder="1" applyAlignment="1">
      <alignment horizontal="centerContinuous" vertical="center" wrapText="1"/>
    </xf>
    <xf numFmtId="0" fontId="12" fillId="5" borderId="26" xfId="0" applyFont="1" applyFill="1" applyBorder="1" applyAlignment="1">
      <alignment horizontal="centerContinuous" vertical="center" wrapText="1"/>
    </xf>
    <xf numFmtId="0" fontId="12"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8" fillId="0" borderId="43" xfId="0" applyFont="1" applyBorder="1" applyAlignment="1">
      <alignment horizontal="right" vertical="center" wrapText="1"/>
    </xf>
    <xf numFmtId="0" fontId="18" fillId="0" borderId="42" xfId="0" applyFont="1" applyBorder="1" applyAlignment="1">
      <alignment horizontal="right" vertical="center" wrapText="1"/>
    </xf>
    <xf numFmtId="0" fontId="0" fillId="0" borderId="42" xfId="0" applyFill="1" applyBorder="1"/>
    <xf numFmtId="165" fontId="15" fillId="0" borderId="6" xfId="0" applyNumberFormat="1" applyFont="1" applyBorder="1" applyAlignment="1">
      <alignment horizontal="left" vertical="center" wrapText="1"/>
    </xf>
    <xf numFmtId="165" fontId="10" fillId="0" borderId="48" xfId="0" applyNumberFormat="1" applyFont="1" applyBorder="1" applyAlignment="1">
      <alignment horizontal="center" vertical="center" wrapText="1"/>
    </xf>
    <xf numFmtId="166" fontId="10" fillId="0" borderId="5" xfId="0" applyNumberFormat="1" applyFont="1" applyBorder="1" applyAlignment="1">
      <alignment horizontal="right" vertical="center" wrapText="1"/>
    </xf>
    <xf numFmtId="0" fontId="12" fillId="6"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0" xfId="0" applyFill="1" applyBorder="1"/>
    <xf numFmtId="165" fontId="15" fillId="0" borderId="0" xfId="0" applyNumberFormat="1" applyFont="1" applyFill="1" applyBorder="1" applyAlignment="1">
      <alignment horizontal="center" vertical="center" wrapText="1"/>
    </xf>
    <xf numFmtId="0" fontId="25" fillId="0" borderId="5" xfId="0" applyFont="1" applyBorder="1" applyAlignment="1">
      <alignment horizontal="left" vertical="center" wrapText="1"/>
    </xf>
    <xf numFmtId="14" fontId="25" fillId="0" borderId="5" xfId="0" applyNumberFormat="1" applyFont="1" applyBorder="1" applyAlignment="1">
      <alignment horizontal="center" vertical="center" wrapText="1"/>
    </xf>
    <xf numFmtId="49" fontId="25" fillId="0" borderId="5" xfId="0" applyNumberFormat="1" applyFont="1" applyBorder="1" applyAlignment="1">
      <alignment horizontal="left" vertical="center" wrapText="1"/>
    </xf>
    <xf numFmtId="0" fontId="26" fillId="0" borderId="5" xfId="0" applyFont="1" applyBorder="1" applyAlignment="1">
      <alignment vertical="center" wrapText="1"/>
    </xf>
    <xf numFmtId="0" fontId="27" fillId="0" borderId="5" xfId="0" applyFont="1" applyBorder="1" applyAlignment="1">
      <alignment vertical="center" wrapText="1"/>
    </xf>
    <xf numFmtId="0" fontId="25" fillId="0" borderId="5" xfId="0" applyFont="1" applyBorder="1"/>
    <xf numFmtId="0" fontId="28" fillId="0" borderId="30" xfId="0" applyFont="1" applyBorder="1" applyAlignment="1">
      <alignment horizontal="center" vertical="center"/>
    </xf>
    <xf numFmtId="0" fontId="13" fillId="7" borderId="53"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36" fillId="7" borderId="40" xfId="0" applyFont="1" applyFill="1" applyBorder="1" applyAlignment="1">
      <alignment horizontal="center" vertical="center" wrapText="1"/>
    </xf>
    <xf numFmtId="0" fontId="37" fillId="7" borderId="41" xfId="0" applyFont="1" applyFill="1" applyBorder="1" applyAlignment="1">
      <alignment horizontal="right" vertical="center"/>
    </xf>
    <xf numFmtId="164" fontId="38" fillId="7" borderId="9" xfId="1" applyNumberFormat="1" applyFont="1" applyFill="1" applyBorder="1" applyAlignment="1">
      <alignment horizontal="center" vertical="center" wrapText="1"/>
    </xf>
    <xf numFmtId="0" fontId="35" fillId="7" borderId="51" xfId="0" applyFont="1" applyFill="1" applyBorder="1" applyAlignment="1">
      <alignment horizontal="centerContinuous" vertical="center" wrapText="1"/>
    </xf>
    <xf numFmtId="0" fontId="35" fillId="7" borderId="14" xfId="0" applyFont="1" applyFill="1" applyBorder="1" applyAlignment="1">
      <alignment horizontal="center" vertical="center" wrapText="1"/>
    </xf>
    <xf numFmtId="0" fontId="35" fillId="7" borderId="14" xfId="0" applyFont="1" applyFill="1" applyBorder="1" applyAlignment="1">
      <alignment horizontal="centerContinuous" vertical="center" wrapText="1"/>
    </xf>
    <xf numFmtId="0" fontId="35" fillId="7" borderId="11" xfId="0" applyFont="1" applyFill="1" applyBorder="1" applyAlignment="1">
      <alignment horizontal="centerContinuous" vertical="center" wrapText="1"/>
    </xf>
    <xf numFmtId="0" fontId="35" fillId="7" borderId="50" xfId="0" applyFont="1" applyFill="1" applyBorder="1" applyAlignment="1">
      <alignment horizontal="centerContinuous" vertical="center" wrapText="1"/>
    </xf>
    <xf numFmtId="0" fontId="29" fillId="7" borderId="53" xfId="0" applyFont="1" applyFill="1" applyBorder="1"/>
    <xf numFmtId="165" fontId="38" fillId="7" borderId="7" xfId="0" applyNumberFormat="1" applyFont="1" applyFill="1" applyBorder="1" applyAlignment="1">
      <alignment horizontal="center" vertical="center" wrapText="1"/>
    </xf>
    <xf numFmtId="49" fontId="19" fillId="7" borderId="5" xfId="0" applyNumberFormat="1" applyFont="1" applyFill="1" applyBorder="1" applyAlignment="1">
      <alignment horizontal="center" vertical="center"/>
    </xf>
    <xf numFmtId="166" fontId="34" fillId="0" borderId="5" xfId="0" applyNumberFormat="1" applyFont="1" applyFill="1" applyBorder="1" applyAlignment="1">
      <alignment horizontal="centerContinuous" vertical="center" wrapText="1"/>
    </xf>
    <xf numFmtId="0" fontId="32" fillId="7" borderId="5" xfId="0" applyFont="1" applyFill="1" applyBorder="1" applyAlignment="1">
      <alignment horizontal="centerContinuous" vertical="center" wrapText="1"/>
    </xf>
    <xf numFmtId="0" fontId="0" fillId="7" borderId="0" xfId="0" applyFill="1" applyBorder="1" applyAlignment="1">
      <alignment horizontal="center" vertical="center" textRotation="90"/>
    </xf>
    <xf numFmtId="0" fontId="13"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right" vertical="center"/>
    </xf>
    <xf numFmtId="164" fontId="38" fillId="7" borderId="0" xfId="1" applyNumberFormat="1" applyFont="1" applyFill="1" applyBorder="1" applyAlignment="1">
      <alignment horizontal="center" vertical="center" wrapText="1"/>
    </xf>
    <xf numFmtId="0" fontId="22" fillId="7" borderId="0" xfId="0" applyFont="1" applyFill="1" applyBorder="1" applyAlignment="1">
      <alignment horizontal="center" vertical="center" textRotation="90"/>
    </xf>
    <xf numFmtId="0" fontId="7" fillId="7" borderId="0" xfId="0" applyFont="1" applyFill="1" applyBorder="1" applyAlignment="1">
      <alignment horizontal="right" vertical="center"/>
    </xf>
    <xf numFmtId="0" fontId="0" fillId="7" borderId="0" xfId="0" applyFill="1" applyBorder="1"/>
    <xf numFmtId="165" fontId="15" fillId="7" borderId="0" xfId="0" applyNumberFormat="1" applyFont="1" applyFill="1" applyBorder="1" applyAlignment="1">
      <alignment horizontal="center" vertical="center" wrapText="1"/>
    </xf>
    <xf numFmtId="0" fontId="32" fillId="7" borderId="56" xfId="0" applyFont="1" applyFill="1" applyBorder="1" applyAlignment="1">
      <alignment horizontal="centerContinuous" vertical="center" wrapText="1"/>
    </xf>
    <xf numFmtId="49" fontId="33" fillId="8" borderId="5" xfId="0" applyNumberFormat="1" applyFont="1" applyFill="1" applyBorder="1" applyAlignment="1">
      <alignment horizontal="left"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Continuous" vertical="center" wrapText="1"/>
    </xf>
    <xf numFmtId="0" fontId="9" fillId="8" borderId="13" xfId="0" applyFont="1" applyFill="1" applyBorder="1" applyAlignment="1">
      <alignment horizontal="centerContinuous" vertical="center" wrapText="1"/>
    </xf>
    <xf numFmtId="0" fontId="10" fillId="8" borderId="5"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5" xfId="0" applyFont="1" applyFill="1" applyBorder="1" applyAlignment="1">
      <alignment horizontal="left"/>
    </xf>
    <xf numFmtId="0" fontId="39" fillId="8" borderId="46"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9" fillId="8" borderId="38"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7" fillId="8" borderId="41" xfId="0" applyFont="1" applyFill="1" applyBorder="1" applyAlignment="1">
      <alignment horizontal="right" vertical="center"/>
    </xf>
    <xf numFmtId="164" fontId="15" fillId="8" borderId="9" xfId="1"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0" xfId="0" applyFont="1" applyFill="1" applyBorder="1" applyAlignment="1">
      <alignment horizontal="right" vertical="center"/>
    </xf>
    <xf numFmtId="164" fontId="15" fillId="8" borderId="0" xfId="1" applyNumberFormat="1" applyFont="1" applyFill="1" applyBorder="1" applyAlignment="1">
      <alignment horizontal="center" vertical="center" wrapText="1"/>
    </xf>
    <xf numFmtId="0" fontId="12" fillId="8" borderId="50" xfId="0" applyFont="1" applyFill="1" applyBorder="1" applyAlignment="1">
      <alignment horizontal="centerContinuous" vertical="center" wrapText="1"/>
    </xf>
    <xf numFmtId="0" fontId="12" fillId="8" borderId="51" xfId="0" applyFont="1" applyFill="1" applyBorder="1" applyAlignment="1">
      <alignment horizontal="centerContinuous" vertical="center" wrapText="1"/>
    </xf>
    <xf numFmtId="0" fontId="12" fillId="8" borderId="14" xfId="0" applyFont="1" applyFill="1" applyBorder="1" applyAlignment="1">
      <alignment horizontal="center" vertical="center" wrapText="1"/>
    </xf>
    <xf numFmtId="0" fontId="12" fillId="8" borderId="14" xfId="0" applyFont="1" applyFill="1" applyBorder="1" applyAlignment="1">
      <alignment horizontal="centerContinuous" vertical="center" wrapText="1"/>
    </xf>
    <xf numFmtId="0" fontId="12" fillId="8" borderId="11" xfId="0" applyFont="1" applyFill="1" applyBorder="1" applyAlignment="1">
      <alignment horizontal="centerContinuous" vertical="center" wrapText="1"/>
    </xf>
    <xf numFmtId="0" fontId="0" fillId="8" borderId="0" xfId="0" applyFill="1" applyBorder="1" applyAlignment="1">
      <alignment horizontal="center" vertical="center" textRotation="90"/>
    </xf>
    <xf numFmtId="0" fontId="22" fillId="8" borderId="0" xfId="0" applyFont="1" applyFill="1" applyBorder="1" applyAlignment="1">
      <alignment horizontal="center" vertical="center" textRotation="90"/>
    </xf>
    <xf numFmtId="0" fontId="0" fillId="8" borderId="53" xfId="0" applyFill="1" applyBorder="1"/>
    <xf numFmtId="165" fontId="15" fillId="8" borderId="7" xfId="0" applyNumberFormat="1" applyFont="1" applyFill="1" applyBorder="1" applyAlignment="1">
      <alignment horizontal="center" vertical="center" wrapText="1"/>
    </xf>
    <xf numFmtId="0" fontId="32" fillId="7" borderId="52" xfId="0" applyFont="1" applyFill="1" applyBorder="1" applyAlignment="1">
      <alignment horizontal="center" vertical="center" wrapText="1"/>
    </xf>
    <xf numFmtId="0" fontId="32" fillId="7" borderId="47" xfId="0" applyFont="1" applyFill="1" applyBorder="1" applyAlignment="1">
      <alignment horizontal="center" vertical="center" textRotation="90"/>
    </xf>
    <xf numFmtId="2" fontId="34" fillId="0" borderId="5" xfId="0" applyNumberFormat="1" applyFont="1" applyFill="1" applyBorder="1" applyAlignment="1">
      <alignment horizontal="centerContinuous" vertical="center" wrapText="1"/>
    </xf>
    <xf numFmtId="0" fontId="25" fillId="0" borderId="19" xfId="0" applyFont="1" applyFill="1" applyBorder="1" applyAlignment="1">
      <alignment horizontal="right" vertical="center" wrapText="1"/>
    </xf>
    <xf numFmtId="2" fontId="10" fillId="0" borderId="13" xfId="0" applyNumberFormat="1" applyFont="1" applyFill="1" applyBorder="1"/>
    <xf numFmtId="2" fontId="32" fillId="7" borderId="5" xfId="0" applyNumberFormat="1" applyFont="1" applyFill="1" applyBorder="1" applyAlignment="1">
      <alignment horizontal="center" vertical="center" wrapText="1"/>
    </xf>
    <xf numFmtId="0" fontId="45" fillId="0" borderId="5" xfId="0" applyFont="1" applyBorder="1" applyAlignment="1">
      <alignment horizontal="center"/>
    </xf>
    <xf numFmtId="0" fontId="46" fillId="0" borderId="5" xfId="0" applyFont="1" applyBorder="1" applyAlignment="1">
      <alignment horizontal="center"/>
    </xf>
    <xf numFmtId="0" fontId="46" fillId="0" borderId="13" xfId="0" applyFont="1" applyBorder="1" applyAlignment="1">
      <alignment horizontal="center"/>
    </xf>
    <xf numFmtId="0" fontId="9" fillId="8" borderId="10" xfId="0" applyFont="1" applyFill="1" applyBorder="1" applyAlignment="1">
      <alignment horizontal="center" vertical="center" textRotation="90"/>
    </xf>
    <xf numFmtId="0" fontId="9" fillId="8" borderId="14" xfId="0" applyFont="1" applyFill="1" applyBorder="1" applyAlignment="1">
      <alignment horizontal="center" vertical="center" wrapText="1"/>
    </xf>
    <xf numFmtId="49" fontId="33" fillId="0" borderId="5" xfId="0" applyNumberFormat="1" applyFont="1" applyFill="1" applyBorder="1" applyAlignment="1">
      <alignment horizontal="center" vertical="center"/>
    </xf>
    <xf numFmtId="0" fontId="50" fillId="7" borderId="0" xfId="0" applyFont="1" applyFill="1" applyBorder="1" applyAlignment="1">
      <alignment horizontal="center" vertical="center" wrapText="1"/>
    </xf>
    <xf numFmtId="0" fontId="24" fillId="0" borderId="26" xfId="0" applyFont="1" applyFill="1" applyBorder="1" applyAlignment="1">
      <alignment vertical="center" wrapText="1"/>
    </xf>
    <xf numFmtId="0" fontId="51" fillId="8" borderId="42" xfId="0" applyFont="1" applyFill="1" applyBorder="1" applyAlignment="1">
      <alignment vertical="center" wrapText="1"/>
    </xf>
    <xf numFmtId="0" fontId="35" fillId="7" borderId="5" xfId="0" applyFont="1" applyFill="1" applyBorder="1" applyAlignment="1">
      <alignment horizontal="center" vertical="center" wrapText="1"/>
    </xf>
    <xf numFmtId="0" fontId="44" fillId="7" borderId="56" xfId="0" applyFont="1" applyFill="1" applyBorder="1" applyAlignment="1">
      <alignment horizontal="center" vertical="center" wrapText="1"/>
    </xf>
    <xf numFmtId="0" fontId="24" fillId="0" borderId="13" xfId="0" applyFont="1" applyBorder="1" applyAlignment="1">
      <alignment horizontal="center" vertical="center" wrapText="1"/>
    </xf>
    <xf numFmtId="49" fontId="33" fillId="0" borderId="5" xfId="0" applyNumberFormat="1" applyFont="1" applyFill="1" applyBorder="1" applyAlignment="1">
      <alignment horizontal="centerContinuous" vertical="center"/>
    </xf>
    <xf numFmtId="0" fontId="35" fillId="7" borderId="5" xfId="0" applyFont="1" applyFill="1" applyBorder="1" applyAlignment="1">
      <alignment horizontal="center" vertical="center" wrapText="1"/>
    </xf>
    <xf numFmtId="49" fontId="25" fillId="0" borderId="5" xfId="0" applyNumberFormat="1" applyFont="1" applyBorder="1" applyAlignment="1">
      <alignment horizontal="center" vertical="center" wrapText="1"/>
    </xf>
    <xf numFmtId="0" fontId="35" fillId="7" borderId="5" xfId="0" applyFont="1" applyFill="1" applyBorder="1" applyAlignment="1">
      <alignment horizontal="center" vertical="center" wrapText="1"/>
    </xf>
    <xf numFmtId="9" fontId="25" fillId="0" borderId="5" xfId="0" applyNumberFormat="1" applyFont="1" applyBorder="1" applyAlignment="1">
      <alignment horizontal="left" vertical="center" wrapText="1"/>
    </xf>
    <xf numFmtId="165" fontId="15" fillId="0" borderId="15" xfId="0" applyNumberFormat="1" applyFont="1" applyBorder="1" applyAlignment="1">
      <alignment horizontal="left" vertical="center" wrapText="1"/>
    </xf>
    <xf numFmtId="49" fontId="49" fillId="0" borderId="13" xfId="0" applyNumberFormat="1" applyFont="1" applyBorder="1" applyAlignment="1">
      <alignment horizontal="center" vertical="center"/>
    </xf>
    <xf numFmtId="0" fontId="9" fillId="0" borderId="5" xfId="0" applyFont="1" applyBorder="1" applyAlignment="1">
      <alignment horizontal="center" vertical="center" wrapText="1"/>
    </xf>
    <xf numFmtId="49" fontId="0" fillId="0" borderId="33" xfId="0" applyNumberFormat="1" applyBorder="1" applyAlignment="1">
      <alignment horizontal="center" wrapText="1"/>
    </xf>
    <xf numFmtId="49" fontId="0" fillId="0" borderId="27" xfId="0" applyNumberFormat="1" applyBorder="1" applyAlignment="1">
      <alignment horizontal="center" wrapText="1"/>
    </xf>
    <xf numFmtId="49" fontId="0" fillId="0" borderId="29" xfId="0" applyNumberFormat="1" applyBorder="1" applyAlignment="1">
      <alignment horizontal="center" wrapText="1"/>
    </xf>
    <xf numFmtId="49" fontId="4" fillId="0" borderId="0" xfId="0" applyNumberFormat="1" applyFont="1" applyAlignment="1">
      <alignment horizontal="left" wrapText="1"/>
    </xf>
    <xf numFmtId="49" fontId="1" fillId="0" borderId="33" xfId="0" applyNumberFormat="1" applyFont="1" applyBorder="1" applyAlignment="1">
      <alignment horizontal="left" wrapText="1"/>
    </xf>
    <xf numFmtId="49" fontId="1" fillId="0" borderId="27"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25" xfId="0" applyNumberFormat="1" applyFont="1" applyBorder="1" applyAlignment="1">
      <alignment horizontal="left" wrapText="1"/>
    </xf>
    <xf numFmtId="49" fontId="1" fillId="0" borderId="26" xfId="0" applyNumberFormat="1" applyFont="1" applyBorder="1" applyAlignment="1">
      <alignment horizontal="left" wrapText="1"/>
    </xf>
    <xf numFmtId="49" fontId="1" fillId="0" borderId="34" xfId="0" applyNumberFormat="1" applyFont="1" applyBorder="1" applyAlignment="1">
      <alignment horizontal="left" wrapText="1" indent="4"/>
    </xf>
    <xf numFmtId="49" fontId="1" fillId="0" borderId="28" xfId="0" applyNumberFormat="1" applyFont="1" applyBorder="1" applyAlignment="1">
      <alignment horizontal="left" wrapText="1" indent="4"/>
    </xf>
    <xf numFmtId="49" fontId="1" fillId="0" borderId="30" xfId="0" applyNumberFormat="1" applyFont="1" applyBorder="1" applyAlignment="1">
      <alignment horizontal="left" wrapText="1" indent="4"/>
    </xf>
    <xf numFmtId="0" fontId="16" fillId="0" borderId="13"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11" fillId="0" borderId="5" xfId="0" applyFont="1" applyBorder="1" applyAlignment="1">
      <alignment horizontal="center" vertical="center" textRotation="90"/>
    </xf>
    <xf numFmtId="0" fontId="11" fillId="0" borderId="13" xfId="0" applyFont="1" applyBorder="1" applyAlignment="1">
      <alignment horizontal="center" vertical="center" textRotation="90"/>
    </xf>
    <xf numFmtId="0" fontId="11" fillId="0" borderId="46" xfId="0" applyFont="1" applyBorder="1" applyAlignment="1">
      <alignment horizontal="center" vertical="center" textRotation="90"/>
    </xf>
    <xf numFmtId="49" fontId="19" fillId="7" borderId="42" xfId="0" applyNumberFormat="1" applyFont="1" applyFill="1" applyBorder="1" applyAlignment="1">
      <alignment horizontal="center" vertical="center"/>
    </xf>
    <xf numFmtId="49" fontId="19" fillId="7" borderId="25" xfId="0" applyNumberFormat="1" applyFont="1" applyFill="1" applyBorder="1" applyAlignment="1">
      <alignment horizontal="center" vertical="center"/>
    </xf>
    <xf numFmtId="49" fontId="19" fillId="7" borderId="26" xfId="0" applyNumberFormat="1" applyFont="1" applyFill="1" applyBorder="1" applyAlignment="1">
      <alignment horizontal="center" vertical="center"/>
    </xf>
    <xf numFmtId="0" fontId="40" fillId="7" borderId="49" xfId="0" applyFont="1" applyFill="1" applyBorder="1" applyAlignment="1">
      <alignment horizontal="center" vertical="center" wrapText="1"/>
    </xf>
    <xf numFmtId="0" fontId="40" fillId="7" borderId="31" xfId="0" applyFont="1" applyFill="1" applyBorder="1" applyAlignment="1">
      <alignment horizontal="center" vertical="center" wrapText="1"/>
    </xf>
    <xf numFmtId="0" fontId="42" fillId="7" borderId="42" xfId="0" applyFont="1" applyFill="1" applyBorder="1" applyAlignment="1">
      <alignment horizontal="left" vertical="center" wrapText="1"/>
    </xf>
    <xf numFmtId="0" fontId="42" fillId="7" borderId="25" xfId="0" applyFont="1" applyFill="1" applyBorder="1" applyAlignment="1">
      <alignment horizontal="left" vertical="center" wrapText="1"/>
    </xf>
    <xf numFmtId="0" fontId="48" fillId="0" borderId="5" xfId="0" applyFont="1" applyBorder="1" applyAlignment="1">
      <alignment horizontal="center" vertical="center" wrapText="1"/>
    </xf>
    <xf numFmtId="0" fontId="32" fillId="7" borderId="42"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43" fillId="7" borderId="42" xfId="0" applyFont="1" applyFill="1" applyBorder="1" applyAlignment="1">
      <alignment horizontal="center" vertical="center"/>
    </xf>
    <xf numFmtId="0" fontId="43" fillId="7" borderId="25" xfId="0" applyFont="1" applyFill="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38" fillId="7" borderId="42" xfId="0" applyFont="1" applyFill="1" applyBorder="1" applyAlignment="1">
      <alignment horizontal="left" vertical="center" wrapText="1"/>
    </xf>
    <xf numFmtId="0" fontId="38" fillId="7" borderId="25" xfId="0" applyFont="1" applyFill="1" applyBorder="1" applyAlignment="1">
      <alignment horizontal="left" vertical="center" wrapText="1"/>
    </xf>
    <xf numFmtId="0" fontId="38" fillId="7" borderId="42" xfId="0" applyFont="1" applyFill="1" applyBorder="1" applyAlignment="1">
      <alignment horizontal="center"/>
    </xf>
    <xf numFmtId="0" fontId="38" fillId="7" borderId="25" xfId="0" applyFont="1" applyFill="1" applyBorder="1" applyAlignment="1">
      <alignment horizontal="center"/>
    </xf>
    <xf numFmtId="0" fontId="52" fillId="0" borderId="5" xfId="0" applyFont="1" applyBorder="1" applyAlignment="1">
      <alignment horizontal="center" vertical="center"/>
    </xf>
    <xf numFmtId="0" fontId="20" fillId="7" borderId="5" xfId="0" applyFont="1" applyFill="1" applyBorder="1" applyAlignment="1">
      <alignment horizontal="center" vertical="center" wrapText="1"/>
    </xf>
    <xf numFmtId="0" fontId="34" fillId="0" borderId="5" xfId="0" applyFont="1" applyBorder="1" applyAlignment="1">
      <alignment horizontal="center" vertical="center" wrapText="1"/>
    </xf>
    <xf numFmtId="0" fontId="49" fillId="0" borderId="5" xfId="0" applyFont="1" applyBorder="1" applyAlignment="1">
      <alignment horizontal="center" vertical="center" wrapText="1"/>
    </xf>
    <xf numFmtId="0" fontId="17" fillId="0" borderId="5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32" fillId="7" borderId="22" xfId="0" applyFont="1" applyFill="1" applyBorder="1" applyAlignment="1">
      <alignment horizontal="center" vertical="center" textRotation="90"/>
    </xf>
    <xf numFmtId="0" fontId="32" fillId="7" borderId="23" xfId="0" applyFont="1" applyFill="1" applyBorder="1" applyAlignment="1">
      <alignment horizontal="center" vertical="center" textRotation="90"/>
    </xf>
    <xf numFmtId="0" fontId="29" fillId="7" borderId="24" xfId="0" applyFont="1" applyFill="1" applyBorder="1" applyAlignment="1">
      <alignment horizontal="center" vertical="center" textRotation="90"/>
    </xf>
    <xf numFmtId="0" fontId="35" fillId="7" borderId="5" xfId="0" applyFont="1" applyFill="1" applyBorder="1" applyAlignment="1">
      <alignment horizontal="center" vertical="center" wrapText="1"/>
    </xf>
    <xf numFmtId="0" fontId="41" fillId="7" borderId="24" xfId="0" applyFont="1" applyFill="1" applyBorder="1" applyAlignment="1">
      <alignment horizontal="center" vertical="center" textRotation="90"/>
    </xf>
    <xf numFmtId="0" fontId="49" fillId="0" borderId="13" xfId="0" applyFont="1" applyBorder="1" applyAlignment="1">
      <alignment horizontal="center" vertical="center" wrapText="1"/>
    </xf>
    <xf numFmtId="0" fontId="9" fillId="8" borderId="22"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22" fillId="8" borderId="24" xfId="0" applyFont="1" applyFill="1" applyBorder="1" applyAlignment="1">
      <alignment horizontal="center" vertical="center" textRotation="90"/>
    </xf>
    <xf numFmtId="49" fontId="33" fillId="8" borderId="5" xfId="0" applyNumberFormat="1" applyFont="1" applyFill="1" applyBorder="1" applyAlignment="1">
      <alignment horizontal="center" vertical="center"/>
    </xf>
    <xf numFmtId="0" fontId="31" fillId="8" borderId="46" xfId="0" applyFont="1" applyFill="1" applyBorder="1" applyAlignment="1">
      <alignment horizontal="left" vertical="center" wrapText="1"/>
    </xf>
    <xf numFmtId="0" fontId="16" fillId="8" borderId="22" xfId="0" applyFont="1" applyFill="1" applyBorder="1" applyAlignment="1">
      <alignment horizontal="center" vertical="center" textRotation="90"/>
    </xf>
    <xf numFmtId="0" fontId="16" fillId="8" borderId="23" xfId="0" applyFont="1" applyFill="1" applyBorder="1" applyAlignment="1">
      <alignment horizontal="center" vertical="center" textRotation="90"/>
    </xf>
    <xf numFmtId="0" fontId="0" fillId="8" borderId="24" xfId="0" applyFill="1" applyBorder="1" applyAlignment="1">
      <alignment horizontal="center" vertical="center" textRotation="90"/>
    </xf>
    <xf numFmtId="0" fontId="9" fillId="8" borderId="56"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23" fillId="8" borderId="42" xfId="0" applyFont="1" applyFill="1" applyBorder="1" applyAlignment="1">
      <alignment horizontal="center" vertical="center"/>
    </xf>
    <xf numFmtId="0" fontId="23" fillId="8" borderId="25" xfId="0" applyFont="1" applyFill="1" applyBorder="1" applyAlignment="1">
      <alignment horizontal="center" vertical="center"/>
    </xf>
    <xf numFmtId="0" fontId="30" fillId="8" borderId="42" xfId="0" applyFont="1" applyFill="1" applyBorder="1" applyAlignment="1">
      <alignment horizontal="center" vertical="center" wrapText="1"/>
    </xf>
    <xf numFmtId="0" fontId="30" fillId="8" borderId="25" xfId="0" applyFont="1" applyFill="1" applyBorder="1" applyAlignment="1">
      <alignment horizontal="center" vertical="center" wrapText="1"/>
    </xf>
    <xf numFmtId="0" fontId="23" fillId="0" borderId="5" xfId="0" applyFont="1" applyBorder="1" applyAlignment="1">
      <alignment horizontal="center" vertical="center"/>
    </xf>
    <xf numFmtId="0" fontId="30" fillId="0" borderId="5" xfId="0" applyFont="1" applyBorder="1" applyAlignment="1">
      <alignment horizontal="center" vertical="center" wrapText="1"/>
    </xf>
    <xf numFmtId="0" fontId="10" fillId="8" borderId="42"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8" fillId="0" borderId="5" xfId="0" applyFont="1" applyBorder="1" applyAlignment="1">
      <alignment horizontal="left" wrapText="1"/>
    </xf>
    <xf numFmtId="0" fontId="8" fillId="0" borderId="5" xfId="0" applyFont="1" applyBorder="1" applyAlignment="1">
      <alignment horizontal="center"/>
    </xf>
    <xf numFmtId="0" fontId="8" fillId="0" borderId="5" xfId="0" applyFont="1" applyBorder="1" applyAlignment="1">
      <alignment horizontal="center" wrapText="1"/>
    </xf>
    <xf numFmtId="0" fontId="24" fillId="0" borderId="5" xfId="0" applyFont="1" applyBorder="1" applyAlignment="1">
      <alignment horizontal="center" vertical="center" wrapText="1"/>
    </xf>
    <xf numFmtId="0" fontId="17" fillId="0" borderId="5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39" fillId="8" borderId="30" xfId="0" applyFont="1" applyFill="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colors>
    <mruColors>
      <color rgb="FF66FF99"/>
      <color rgb="FFFF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9</xdr:row>
      <xdr:rowOff>28575</xdr:rowOff>
    </xdr:from>
    <xdr:to>
      <xdr:col>4</xdr:col>
      <xdr:colOff>285750</xdr:colOff>
      <xdr:row>9</xdr:row>
      <xdr:rowOff>800100</xdr:rowOff>
    </xdr:to>
    <xdr:pic>
      <xdr:nvPicPr>
        <xdr:cNvPr id="2106" name="Immagine 2" descr="Logo_Ares_Ops_orizz.jpg">
          <a:extLst>
            <a:ext uri="{FF2B5EF4-FFF2-40B4-BE49-F238E27FC236}">
              <a16:creationId xmlns:a16="http://schemas.microsoft.com/office/drawing/2014/main" id="{00000000-0008-0000-0200-00003A080000}"/>
            </a:ext>
          </a:extLst>
        </xdr:cNvPr>
        <xdr:cNvPicPr>
          <a:picLocks noChangeAspect="1"/>
        </xdr:cNvPicPr>
      </xdr:nvPicPr>
      <xdr:blipFill>
        <a:blip xmlns:r="http://schemas.openxmlformats.org/officeDocument/2006/relationships" r:embed="rId1" cstate="print"/>
        <a:srcRect/>
        <a:stretch>
          <a:fillRect/>
        </a:stretch>
      </xdr:blipFill>
      <xdr:spPr bwMode="auto">
        <a:xfrm>
          <a:off x="1885950" y="1752600"/>
          <a:ext cx="11144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G6:P69"/>
  <sheetViews>
    <sheetView showGridLines="0" topLeftCell="F16" zoomScaleNormal="100" workbookViewId="0">
      <selection activeCell="H32" sqref="H32"/>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5" t="s">
        <v>36</v>
      </c>
      <c r="I6" s="225"/>
      <c r="J6" s="225"/>
      <c r="K6" s="225"/>
      <c r="L6" s="225"/>
      <c r="M6" s="225"/>
      <c r="N6" s="225"/>
      <c r="O6" s="225"/>
      <c r="P6" s="225"/>
    </row>
    <row r="8" spans="8:16" ht="15.75" thickBot="1" x14ac:dyDescent="0.3"/>
    <row r="9" spans="8:16" ht="15.75" thickBot="1" x14ac:dyDescent="0.3">
      <c r="H9" s="57" t="s">
        <v>23</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6" ht="15.75" thickBot="1" x14ac:dyDescent="0.3">
      <c r="H17" s="58" t="s">
        <v>27</v>
      </c>
      <c r="I17" s="37"/>
      <c r="J17" s="38"/>
      <c r="K17" s="39"/>
      <c r="L17" s="34"/>
      <c r="M17" s="34"/>
      <c r="N17" s="34"/>
      <c r="O17" s="34"/>
      <c r="P17" s="35"/>
    </row>
    <row r="18" spans="8:16" x14ac:dyDescent="0.25">
      <c r="H18" s="58"/>
      <c r="I18" s="34"/>
      <c r="J18" s="34"/>
      <c r="K18" s="34"/>
      <c r="L18" s="34"/>
      <c r="M18" s="34"/>
      <c r="N18" s="34"/>
      <c r="O18" s="34"/>
      <c r="P18" s="35"/>
    </row>
    <row r="19" spans="8:16" x14ac:dyDescent="0.25">
      <c r="H19" s="58" t="s">
        <v>28</v>
      </c>
      <c r="I19" s="34"/>
      <c r="J19" s="34"/>
      <c r="K19" s="34"/>
      <c r="L19" s="34"/>
      <c r="M19" s="34"/>
      <c r="N19" s="34"/>
      <c r="O19" s="34"/>
      <c r="P19" s="35"/>
    </row>
    <row r="20" spans="8:16" x14ac:dyDescent="0.25">
      <c r="H20" s="58"/>
      <c r="I20" s="34"/>
      <c r="J20" s="34"/>
      <c r="K20" s="34"/>
      <c r="L20" s="34"/>
      <c r="M20" s="34"/>
      <c r="N20" s="34"/>
      <c r="O20" s="34"/>
      <c r="P20" s="35"/>
    </row>
    <row r="21" spans="8:16" x14ac:dyDescent="0.25">
      <c r="H21" s="58" t="s">
        <v>29</v>
      </c>
      <c r="I21" s="34"/>
      <c r="J21" s="34"/>
      <c r="K21" s="34"/>
      <c r="L21" s="34"/>
      <c r="M21" s="34"/>
      <c r="N21" s="34"/>
      <c r="O21" s="34"/>
      <c r="P21" s="35"/>
    </row>
    <row r="22" spans="8:16" x14ac:dyDescent="0.25">
      <c r="H22" s="58" t="s">
        <v>30</v>
      </c>
      <c r="I22" s="34"/>
      <c r="J22" s="34"/>
      <c r="K22" s="34"/>
      <c r="L22" s="34"/>
      <c r="M22" s="34"/>
      <c r="N22" s="34"/>
      <c r="O22" s="34"/>
      <c r="P22" s="35"/>
    </row>
    <row r="23" spans="8:16" x14ac:dyDescent="0.25">
      <c r="H23" s="58" t="s">
        <v>31</v>
      </c>
      <c r="I23" s="34"/>
      <c r="J23" s="34"/>
      <c r="K23" s="34"/>
      <c r="L23" s="34"/>
      <c r="M23" s="34"/>
      <c r="N23" s="34"/>
      <c r="O23" s="34"/>
      <c r="P23" s="35"/>
    </row>
    <row r="24" spans="8:16" x14ac:dyDescent="0.25">
      <c r="H24" s="58" t="s">
        <v>32</v>
      </c>
      <c r="I24" s="34"/>
      <c r="J24" s="34"/>
      <c r="K24" s="34"/>
      <c r="L24" s="34"/>
      <c r="M24" s="34"/>
      <c r="N24" s="34"/>
      <c r="O24" s="34"/>
      <c r="P24" s="35"/>
    </row>
    <row r="25" spans="8:16" x14ac:dyDescent="0.25">
      <c r="H25" s="58" t="s">
        <v>33</v>
      </c>
      <c r="I25" s="34"/>
      <c r="J25" s="34"/>
      <c r="K25" s="34"/>
      <c r="L25" s="34"/>
      <c r="M25" s="34"/>
      <c r="N25" s="34"/>
      <c r="O25" s="34"/>
      <c r="P25" s="35"/>
    </row>
    <row r="26" spans="8:16" x14ac:dyDescent="0.25">
      <c r="H26" s="45"/>
      <c r="I26" s="34"/>
      <c r="J26" s="34"/>
      <c r="K26" s="34"/>
      <c r="L26" s="34"/>
      <c r="M26" s="34"/>
      <c r="N26" s="34"/>
      <c r="O26" s="34"/>
      <c r="P26" s="35"/>
    </row>
    <row r="27" spans="8:16" ht="15.75" thickBot="1" x14ac:dyDescent="0.3">
      <c r="H27" s="46"/>
      <c r="I27" s="40"/>
      <c r="J27" s="40"/>
      <c r="K27" s="40"/>
      <c r="L27" s="40"/>
      <c r="M27" s="40"/>
      <c r="N27" s="40"/>
      <c r="O27" s="40"/>
      <c r="P27" s="41"/>
    </row>
    <row r="28" spans="8:16" ht="19.5" thickBot="1" x14ac:dyDescent="0.35">
      <c r="H28" s="89" t="s">
        <v>34</v>
      </c>
      <c r="I28" s="30"/>
      <c r="J28" s="30"/>
      <c r="K28" s="30"/>
      <c r="L28" s="30"/>
      <c r="M28" s="30"/>
      <c r="N28" s="30"/>
      <c r="O28" s="30"/>
      <c r="P28" s="31" t="s">
        <v>35</v>
      </c>
    </row>
    <row r="29" spans="8:16" ht="15.75" thickBot="1" x14ac:dyDescent="0.3">
      <c r="H29" s="49" t="s">
        <v>37</v>
      </c>
      <c r="I29" s="50"/>
      <c r="J29" s="50"/>
      <c r="K29" s="50"/>
      <c r="L29" s="50"/>
      <c r="M29" s="50"/>
      <c r="N29" s="50"/>
      <c r="O29" s="50"/>
      <c r="P29" s="43"/>
    </row>
    <row r="30" spans="8:16" x14ac:dyDescent="0.25">
      <c r="H30" s="65" t="s">
        <v>47</v>
      </c>
      <c r="I30" s="47"/>
      <c r="J30" s="47"/>
      <c r="K30" s="47"/>
      <c r="L30" s="47"/>
      <c r="M30" s="47"/>
      <c r="N30" s="47"/>
      <c r="O30" s="48"/>
      <c r="P30" s="66"/>
    </row>
    <row r="31" spans="8:16" ht="30" x14ac:dyDescent="0.25">
      <c r="H31" s="72" t="s">
        <v>38</v>
      </c>
      <c r="I31" s="51"/>
      <c r="J31" s="51"/>
      <c r="K31" s="51"/>
      <c r="L31" s="51"/>
      <c r="M31" s="51"/>
      <c r="N31" s="51"/>
      <c r="O31" s="51"/>
      <c r="P31" s="9"/>
    </row>
    <row r="32" spans="8:16" x14ac:dyDescent="0.25">
      <c r="H32" s="65" t="s">
        <v>48</v>
      </c>
      <c r="I32" s="47"/>
      <c r="J32" s="47"/>
      <c r="K32" s="47"/>
      <c r="L32" s="47"/>
      <c r="M32" s="47"/>
      <c r="N32" s="47"/>
      <c r="O32" s="47"/>
      <c r="P32" s="70"/>
    </row>
    <row r="33" spans="8:16" x14ac:dyDescent="0.25">
      <c r="H33" s="72" t="s">
        <v>39</v>
      </c>
      <c r="I33" s="51"/>
      <c r="J33" s="51"/>
      <c r="K33" s="51"/>
      <c r="L33" s="51"/>
      <c r="M33" s="51"/>
      <c r="N33" s="51"/>
      <c r="O33" s="52"/>
      <c r="P33" s="9"/>
    </row>
    <row r="34" spans="8:16" x14ac:dyDescent="0.25">
      <c r="H34" s="65" t="s">
        <v>49</v>
      </c>
      <c r="I34" s="47"/>
      <c r="J34" s="47"/>
      <c r="K34" s="47"/>
      <c r="L34" s="47"/>
      <c r="M34" s="47"/>
      <c r="N34" s="47"/>
      <c r="O34" s="47"/>
      <c r="P34" s="70"/>
    </row>
    <row r="35" spans="8:16" x14ac:dyDescent="0.25">
      <c r="H35" s="226" t="s">
        <v>40</v>
      </c>
      <c r="I35" s="227"/>
      <c r="J35" s="227"/>
      <c r="K35" s="227"/>
      <c r="L35" s="227"/>
      <c r="M35" s="227"/>
      <c r="N35" s="227"/>
      <c r="O35" s="228"/>
      <c r="P35" s="90"/>
    </row>
    <row r="36" spans="8:16" x14ac:dyDescent="0.25">
      <c r="H36" s="232" t="s">
        <v>52</v>
      </c>
      <c r="I36" s="233"/>
      <c r="J36" s="233"/>
      <c r="K36" s="233"/>
      <c r="L36" s="233"/>
      <c r="M36" s="233"/>
      <c r="N36" s="233"/>
      <c r="O36" s="234"/>
      <c r="P36" s="91"/>
    </row>
    <row r="37" spans="8:16" x14ac:dyDescent="0.25">
      <c r="H37" s="222" t="s">
        <v>41</v>
      </c>
      <c r="I37" s="223"/>
      <c r="J37" s="223"/>
      <c r="K37" s="223"/>
      <c r="L37" s="223"/>
      <c r="M37" s="223"/>
      <c r="N37" s="223"/>
      <c r="O37" s="224"/>
      <c r="P37" s="90"/>
    </row>
    <row r="38" spans="8:16" x14ac:dyDescent="0.25">
      <c r="H38" s="68" t="s">
        <v>42</v>
      </c>
      <c r="I38" s="54"/>
      <c r="J38" s="54"/>
      <c r="K38" s="54"/>
      <c r="L38" s="54"/>
      <c r="M38" s="54"/>
      <c r="N38" s="54"/>
      <c r="O38" s="54"/>
      <c r="P38" s="91"/>
    </row>
    <row r="39" spans="8:16" x14ac:dyDescent="0.25">
      <c r="H39" s="229" t="s">
        <v>53</v>
      </c>
      <c r="I39" s="230"/>
      <c r="J39" s="230"/>
      <c r="K39" s="230"/>
      <c r="L39" s="230"/>
      <c r="M39" s="230"/>
      <c r="N39" s="230"/>
      <c r="O39" s="231"/>
      <c r="P39" s="92"/>
    </row>
    <row r="40" spans="8:16" x14ac:dyDescent="0.25">
      <c r="H40" s="222" t="s">
        <v>54</v>
      </c>
      <c r="I40" s="223"/>
      <c r="J40" s="223"/>
      <c r="K40" s="223"/>
      <c r="L40" s="223"/>
      <c r="M40" s="223"/>
      <c r="N40" s="223"/>
      <c r="O40" s="224"/>
      <c r="P40" s="90"/>
    </row>
    <row r="41" spans="8:16" x14ac:dyDescent="0.25">
      <c r="H41" s="68" t="s">
        <v>43</v>
      </c>
      <c r="I41" s="54"/>
      <c r="J41" s="54"/>
      <c r="K41" s="54"/>
      <c r="L41" s="54"/>
      <c r="M41" s="54"/>
      <c r="N41" s="54"/>
      <c r="O41" s="54"/>
      <c r="P41" s="91"/>
    </row>
    <row r="42" spans="8:16" x14ac:dyDescent="0.25">
      <c r="H42" s="65" t="s">
        <v>50</v>
      </c>
      <c r="I42" s="47"/>
      <c r="J42" s="47"/>
      <c r="K42" s="47"/>
      <c r="L42" s="47"/>
      <c r="M42" s="47"/>
      <c r="N42" s="47"/>
      <c r="O42" s="48"/>
      <c r="P42" s="71"/>
    </row>
    <row r="43" spans="8:16" x14ac:dyDescent="0.25">
      <c r="H43" s="222" t="s">
        <v>44</v>
      </c>
      <c r="I43" s="223"/>
      <c r="J43" s="223"/>
      <c r="K43" s="223"/>
      <c r="L43" s="223"/>
      <c r="M43" s="223"/>
      <c r="N43" s="223"/>
      <c r="O43" s="224"/>
      <c r="P43" s="90"/>
    </row>
    <row r="44" spans="8:16" ht="30" x14ac:dyDescent="0.25">
      <c r="H44" s="68" t="s">
        <v>45</v>
      </c>
      <c r="I44" s="54"/>
      <c r="J44" s="54"/>
      <c r="K44" s="54"/>
      <c r="L44" s="54"/>
      <c r="M44" s="54"/>
      <c r="N44" s="54"/>
      <c r="O44" s="54"/>
      <c r="P44" s="91"/>
    </row>
    <row r="45" spans="8:16" x14ac:dyDescent="0.25">
      <c r="H45" s="65" t="s">
        <v>51</v>
      </c>
      <c r="I45" s="47"/>
      <c r="J45" s="47"/>
      <c r="K45" s="47"/>
      <c r="L45" s="47"/>
      <c r="M45" s="47"/>
      <c r="N45" s="47"/>
      <c r="O45" s="48"/>
      <c r="P45" s="71"/>
    </row>
    <row r="46" spans="8:16" ht="15.75" thickBot="1" x14ac:dyDescent="0.3">
      <c r="H46" s="72" t="s">
        <v>46</v>
      </c>
      <c r="I46" s="51"/>
      <c r="J46" s="51"/>
      <c r="K46" s="51"/>
      <c r="L46" s="51"/>
      <c r="M46" s="51"/>
      <c r="N46" s="51"/>
      <c r="O46" s="52"/>
      <c r="P46" s="9"/>
    </row>
    <row r="47" spans="8:16" ht="15.75" thickBot="1" x14ac:dyDescent="0.3">
      <c r="H47" s="49" t="s">
        <v>55</v>
      </c>
      <c r="I47" s="50"/>
      <c r="J47" s="50"/>
      <c r="K47" s="50"/>
      <c r="L47" s="50"/>
      <c r="M47" s="50"/>
      <c r="N47" s="50"/>
      <c r="O47" s="50"/>
      <c r="P47" s="43"/>
    </row>
    <row r="48" spans="8:16" x14ac:dyDescent="0.25">
      <c r="H48" s="65" t="s">
        <v>58</v>
      </c>
      <c r="I48" s="47"/>
      <c r="J48" s="47"/>
      <c r="K48" s="47"/>
      <c r="L48" s="47"/>
      <c r="M48" s="47"/>
      <c r="N48" s="47"/>
      <c r="O48" s="48"/>
      <c r="P48" s="71"/>
    </row>
    <row r="49" spans="8:16" ht="30" x14ac:dyDescent="0.25">
      <c r="H49" s="72" t="s">
        <v>56</v>
      </c>
      <c r="I49" s="51"/>
      <c r="J49" s="51"/>
      <c r="K49" s="51"/>
      <c r="L49" s="51"/>
      <c r="M49" s="51"/>
      <c r="N49" s="51"/>
      <c r="O49" s="52"/>
      <c r="P49" s="9"/>
    </row>
    <row r="50" spans="8:16" x14ac:dyDescent="0.25">
      <c r="H50" s="65" t="s">
        <v>59</v>
      </c>
      <c r="I50" s="47"/>
      <c r="J50" s="47"/>
      <c r="K50" s="47"/>
      <c r="L50" s="47"/>
      <c r="M50" s="47"/>
      <c r="N50" s="47"/>
      <c r="O50" s="48"/>
      <c r="P50" s="71"/>
    </row>
    <row r="51" spans="8:16" ht="30.75" thickBot="1" x14ac:dyDescent="0.3">
      <c r="H51" s="72" t="s">
        <v>57</v>
      </c>
      <c r="I51" s="51"/>
      <c r="J51" s="51"/>
      <c r="K51" s="51"/>
      <c r="L51" s="51"/>
      <c r="M51" s="51"/>
      <c r="N51" s="51"/>
      <c r="O51" s="52"/>
      <c r="P51" s="9"/>
    </row>
    <row r="52" spans="8:16" ht="15.75" thickBot="1" x14ac:dyDescent="0.3">
      <c r="H52" s="49" t="s">
        <v>67</v>
      </c>
      <c r="I52" s="50"/>
      <c r="J52" s="50"/>
      <c r="K52" s="50"/>
      <c r="L52" s="50"/>
      <c r="M52" s="50"/>
      <c r="N52" s="50"/>
      <c r="O52" s="50"/>
      <c r="P52" s="43"/>
    </row>
    <row r="53" spans="8:16" x14ac:dyDescent="0.25">
      <c r="H53" s="65" t="s">
        <v>68</v>
      </c>
      <c r="I53" s="47"/>
      <c r="J53" s="47"/>
      <c r="K53" s="47"/>
      <c r="L53" s="47"/>
      <c r="M53" s="47"/>
      <c r="N53" s="47"/>
      <c r="O53" s="48"/>
      <c r="P53" s="71"/>
    </row>
    <row r="54" spans="8:16" ht="30" x14ac:dyDescent="0.25">
      <c r="H54" s="72" t="s">
        <v>60</v>
      </c>
      <c r="I54" s="51"/>
      <c r="J54" s="51"/>
      <c r="K54" s="51"/>
      <c r="L54" s="51"/>
      <c r="M54" s="51"/>
      <c r="N54" s="51"/>
      <c r="O54" s="52"/>
      <c r="P54" s="9"/>
    </row>
    <row r="55" spans="8:16" x14ac:dyDescent="0.25">
      <c r="H55" s="65" t="s">
        <v>69</v>
      </c>
      <c r="I55" s="47"/>
      <c r="J55" s="47"/>
      <c r="K55" s="47"/>
      <c r="L55" s="47"/>
      <c r="M55" s="47"/>
      <c r="N55" s="47"/>
      <c r="O55" s="48"/>
      <c r="P55" s="71"/>
    </row>
    <row r="56" spans="8:16" ht="30.75" thickBot="1" x14ac:dyDescent="0.3">
      <c r="H56" s="72" t="s">
        <v>61</v>
      </c>
      <c r="I56" s="51"/>
      <c r="J56" s="51"/>
      <c r="K56" s="51"/>
      <c r="L56" s="51"/>
      <c r="M56" s="51"/>
      <c r="N56" s="51"/>
      <c r="O56" s="52"/>
      <c r="P56" s="9"/>
    </row>
    <row r="57" spans="8:16" ht="15.75" thickBot="1" x14ac:dyDescent="0.3">
      <c r="H57" s="49" t="s">
        <v>70</v>
      </c>
      <c r="I57" s="50"/>
      <c r="J57" s="50"/>
      <c r="K57" s="50"/>
      <c r="L57" s="50"/>
      <c r="M57" s="50"/>
      <c r="N57" s="50"/>
      <c r="O57" s="50"/>
      <c r="P57" s="43"/>
    </row>
    <row r="58" spans="8:16" x14ac:dyDescent="0.25">
      <c r="H58" s="65" t="s">
        <v>71</v>
      </c>
      <c r="I58" s="47"/>
      <c r="J58" s="47"/>
      <c r="K58" s="47"/>
      <c r="L58" s="47"/>
      <c r="M58" s="47"/>
      <c r="N58" s="47"/>
      <c r="O58" s="48"/>
      <c r="P58" s="71"/>
    </row>
    <row r="59" spans="8:16" ht="30" x14ac:dyDescent="0.25">
      <c r="H59" s="72" t="s">
        <v>62</v>
      </c>
      <c r="I59" s="51"/>
      <c r="J59" s="51"/>
      <c r="K59" s="51"/>
      <c r="L59" s="51"/>
      <c r="M59" s="51"/>
      <c r="N59" s="51"/>
      <c r="O59" s="52"/>
      <c r="P59" s="9"/>
    </row>
    <row r="60" spans="8:16" x14ac:dyDescent="0.25">
      <c r="H60" s="65" t="s">
        <v>72</v>
      </c>
      <c r="I60" s="47"/>
      <c r="J60" s="47"/>
      <c r="K60" s="47"/>
      <c r="L60" s="47"/>
      <c r="M60" s="47"/>
      <c r="N60" s="47"/>
      <c r="O60" s="48"/>
      <c r="P60" s="71"/>
    </row>
    <row r="61" spans="8:16" ht="30" x14ac:dyDescent="0.25">
      <c r="H61" s="72" t="s">
        <v>63</v>
      </c>
      <c r="I61" s="51"/>
      <c r="J61" s="51"/>
      <c r="K61" s="51"/>
      <c r="L61" s="51"/>
      <c r="M61" s="51"/>
      <c r="N61" s="51"/>
      <c r="O61" s="52"/>
      <c r="P61" s="9"/>
    </row>
    <row r="62" spans="8:16" x14ac:dyDescent="0.25">
      <c r="H62" s="65" t="s">
        <v>73</v>
      </c>
      <c r="I62" s="47"/>
      <c r="J62" s="47"/>
      <c r="K62" s="47"/>
      <c r="L62" s="47"/>
      <c r="M62" s="47"/>
      <c r="N62" s="47"/>
      <c r="O62" s="48"/>
      <c r="P62" s="71"/>
    </row>
    <row r="63" spans="8:16" ht="30" x14ac:dyDescent="0.25">
      <c r="H63" s="72" t="s">
        <v>64</v>
      </c>
      <c r="I63" s="51"/>
      <c r="J63" s="51"/>
      <c r="K63" s="51"/>
      <c r="L63" s="51"/>
      <c r="M63" s="51"/>
      <c r="N63" s="51"/>
      <c r="O63" s="52"/>
      <c r="P63" s="9"/>
    </row>
    <row r="64" spans="8:16" x14ac:dyDescent="0.25">
      <c r="H64" s="65" t="s">
        <v>74</v>
      </c>
      <c r="I64" s="47"/>
      <c r="J64" s="47"/>
      <c r="K64" s="47"/>
      <c r="L64" s="47"/>
      <c r="M64" s="47"/>
      <c r="N64" s="47"/>
      <c r="O64" s="48"/>
      <c r="P64" s="71"/>
    </row>
    <row r="65" spans="7:16" x14ac:dyDescent="0.25">
      <c r="G65" s="64"/>
      <c r="H65" s="72"/>
      <c r="I65" s="51"/>
      <c r="J65" s="51"/>
      <c r="K65" s="51"/>
      <c r="L65" s="51"/>
      <c r="M65" s="51"/>
      <c r="N65" s="51"/>
      <c r="O65" s="52"/>
      <c r="P65" s="9"/>
    </row>
    <row r="66" spans="7:16" x14ac:dyDescent="0.25">
      <c r="H66" s="93" t="s">
        <v>75</v>
      </c>
      <c r="I66" s="55"/>
      <c r="J66" s="55"/>
      <c r="K66" s="55"/>
      <c r="L66" s="55"/>
      <c r="M66" s="55"/>
      <c r="N66" s="55"/>
      <c r="O66" s="56"/>
      <c r="P66" s="94"/>
    </row>
    <row r="67" spans="7:16" ht="30" x14ac:dyDescent="0.25">
      <c r="H67" s="72" t="s">
        <v>65</v>
      </c>
      <c r="I67" s="51"/>
      <c r="J67" s="51"/>
      <c r="K67" s="51"/>
      <c r="L67" s="51"/>
      <c r="M67" s="51"/>
      <c r="N67" s="51"/>
      <c r="O67" s="52"/>
      <c r="P67" s="9"/>
    </row>
    <row r="68" spans="7:16" x14ac:dyDescent="0.25">
      <c r="H68" s="65" t="s">
        <v>76</v>
      </c>
      <c r="I68" s="47"/>
      <c r="J68" s="47"/>
      <c r="K68" s="47"/>
      <c r="L68" s="47"/>
      <c r="M68" s="47"/>
      <c r="N68" s="47"/>
      <c r="O68" s="48"/>
      <c r="P68" s="71"/>
    </row>
    <row r="69" spans="7:16" ht="15.75" thickBot="1" x14ac:dyDescent="0.3">
      <c r="H69" s="79" t="s">
        <v>66</v>
      </c>
      <c r="I69" s="80"/>
      <c r="J69" s="80"/>
      <c r="K69" s="80"/>
      <c r="L69" s="80"/>
      <c r="M69" s="80"/>
      <c r="N69" s="80"/>
      <c r="O69" s="81"/>
      <c r="P69" s="12"/>
    </row>
  </sheetData>
  <mergeCells count="7">
    <mergeCell ref="H40:O40"/>
    <mergeCell ref="H43:O43"/>
    <mergeCell ref="H6:P6"/>
    <mergeCell ref="H35:O35"/>
    <mergeCell ref="H39:O39"/>
    <mergeCell ref="H36:O36"/>
    <mergeCell ref="H37:O37"/>
  </mergeCells>
  <phoneticPr fontId="21" type="noConversion"/>
  <printOptions horizontalCentered="1"/>
  <pageMargins left="0.31496062992125984" right="0.23622047244094491" top="0.3937007874015748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C5:N31"/>
  <sheetViews>
    <sheetView topLeftCell="B8" zoomScale="85" zoomScaleNormal="85"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246</v>
      </c>
      <c r="G11" s="259"/>
      <c r="H11" s="259"/>
      <c r="I11" s="259"/>
      <c r="J11" s="159" t="s">
        <v>162</v>
      </c>
      <c r="K11" s="203">
        <v>80</v>
      </c>
      <c r="N11" s="112"/>
    </row>
    <row r="12" spans="3:14" customFormat="1" ht="51" customHeight="1" x14ac:dyDescent="0.25">
      <c r="D12" s="255" t="s">
        <v>168</v>
      </c>
      <c r="E12" s="256"/>
      <c r="F12" s="261" t="s">
        <v>247</v>
      </c>
      <c r="G12" s="261"/>
      <c r="H12" s="261"/>
      <c r="I12" s="261"/>
      <c r="J12" s="159" t="s">
        <v>163</v>
      </c>
      <c r="K12" s="204">
        <v>60</v>
      </c>
    </row>
    <row r="13" spans="3:14" customFormat="1" ht="39.950000000000003" customHeight="1" x14ac:dyDescent="0.35">
      <c r="D13" s="257" t="s">
        <v>169</v>
      </c>
      <c r="E13" s="258"/>
      <c r="F13" s="262"/>
      <c r="G13" s="262"/>
      <c r="H13" s="262"/>
      <c r="I13" s="262"/>
      <c r="J13" s="169" t="s">
        <v>174</v>
      </c>
      <c r="K13" s="201">
        <f>AVERAGE(K10:K12)</f>
        <v>80</v>
      </c>
    </row>
    <row r="14" spans="3:14" customFormat="1" ht="59.25" customHeight="1" thickBot="1" x14ac:dyDescent="0.3">
      <c r="D14" s="244" t="s">
        <v>165</v>
      </c>
      <c r="E14" s="245"/>
      <c r="F14" s="271" t="s">
        <v>336</v>
      </c>
      <c r="G14" s="271"/>
      <c r="H14" s="208" t="s">
        <v>179</v>
      </c>
      <c r="I14" s="220" t="s">
        <v>301</v>
      </c>
      <c r="J14" s="212" t="s">
        <v>175</v>
      </c>
      <c r="K14" s="213">
        <v>1.1000000000000001</v>
      </c>
    </row>
    <row r="15" spans="3:14" ht="76.5" customHeight="1" x14ac:dyDescent="0.25">
      <c r="D15" s="266" t="s">
        <v>128</v>
      </c>
      <c r="E15" s="269" t="s">
        <v>142</v>
      </c>
      <c r="F15" s="269"/>
      <c r="G15" s="217" t="s">
        <v>170</v>
      </c>
      <c r="H15" s="217" t="s">
        <v>143</v>
      </c>
      <c r="I15" s="217" t="s">
        <v>153</v>
      </c>
      <c r="J15" s="217" t="s">
        <v>144</v>
      </c>
      <c r="K15" s="217" t="s">
        <v>145</v>
      </c>
    </row>
    <row r="16" spans="3:14" ht="56.25" x14ac:dyDescent="0.25">
      <c r="D16" s="267"/>
      <c r="E16" s="126" t="s">
        <v>130</v>
      </c>
      <c r="F16" s="142" t="s">
        <v>248</v>
      </c>
      <c r="G16" s="138" t="s">
        <v>234</v>
      </c>
      <c r="H16" s="138" t="s">
        <v>251</v>
      </c>
      <c r="I16" s="140" t="s">
        <v>206</v>
      </c>
      <c r="J16" s="139">
        <v>44377</v>
      </c>
      <c r="K16" s="130">
        <v>40</v>
      </c>
    </row>
    <row r="17" spans="4:11" ht="56.25" x14ac:dyDescent="0.25">
      <c r="D17" s="267"/>
      <c r="E17" s="126" t="s">
        <v>131</v>
      </c>
      <c r="F17" s="142" t="s">
        <v>249</v>
      </c>
      <c r="G17" s="138" t="s">
        <v>234</v>
      </c>
      <c r="H17" s="138" t="s">
        <v>192</v>
      </c>
      <c r="I17" s="138" t="s">
        <v>192</v>
      </c>
      <c r="J17" s="139">
        <v>44438</v>
      </c>
      <c r="K17" s="130">
        <v>35</v>
      </c>
    </row>
    <row r="18" spans="4:11" ht="56.25" x14ac:dyDescent="0.25">
      <c r="D18" s="267"/>
      <c r="E18" s="126" t="s">
        <v>132</v>
      </c>
      <c r="F18" s="141" t="s">
        <v>250</v>
      </c>
      <c r="G18" s="138" t="s">
        <v>234</v>
      </c>
      <c r="H18" s="138" t="s">
        <v>192</v>
      </c>
      <c r="I18" s="138" t="s">
        <v>192</v>
      </c>
      <c r="J18" s="139">
        <v>44469</v>
      </c>
      <c r="K18" s="130">
        <v>25</v>
      </c>
    </row>
    <row r="19" spans="4:11" ht="21" x14ac:dyDescent="0.25">
      <c r="D19" s="267"/>
      <c r="E19" s="126" t="s">
        <v>133</v>
      </c>
      <c r="F19" s="141"/>
      <c r="G19" s="138"/>
      <c r="H19" s="138"/>
      <c r="I19" s="218"/>
      <c r="J19" s="139"/>
      <c r="K19" s="130"/>
    </row>
    <row r="20" spans="4:11" ht="36" customHeight="1" x14ac:dyDescent="0.25">
      <c r="D20" s="267"/>
      <c r="E20" s="126" t="s">
        <v>134</v>
      </c>
      <c r="F20" s="142"/>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pageSetup paperSize="9" scale="3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C5:N32"/>
  <sheetViews>
    <sheetView topLeftCell="B7" zoomScale="85" zoomScaleNormal="85"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252</v>
      </c>
      <c r="G11" s="259"/>
      <c r="H11" s="259"/>
      <c r="I11" s="259"/>
      <c r="J11" s="159" t="s">
        <v>162</v>
      </c>
      <c r="K11" s="203">
        <v>80</v>
      </c>
      <c r="N11" s="112"/>
    </row>
    <row r="12" spans="3:14" customFormat="1" ht="51" customHeight="1" x14ac:dyDescent="0.25">
      <c r="D12" s="255" t="s">
        <v>168</v>
      </c>
      <c r="E12" s="256"/>
      <c r="F12" s="261" t="s">
        <v>253</v>
      </c>
      <c r="G12" s="261"/>
      <c r="H12" s="261"/>
      <c r="I12" s="261"/>
      <c r="J12" s="159" t="s">
        <v>163</v>
      </c>
      <c r="K12" s="204">
        <v>80</v>
      </c>
    </row>
    <row r="13" spans="3:14" customFormat="1" ht="39.950000000000003" customHeight="1" x14ac:dyDescent="0.35">
      <c r="D13" s="257" t="s">
        <v>169</v>
      </c>
      <c r="E13" s="258"/>
      <c r="F13" s="262"/>
      <c r="G13" s="262"/>
      <c r="H13" s="262"/>
      <c r="I13" s="262"/>
      <c r="J13" s="169" t="s">
        <v>174</v>
      </c>
      <c r="K13" s="201">
        <f>AVERAGE(K10:K12)</f>
        <v>86.666666666666671</v>
      </c>
    </row>
    <row r="14" spans="3:14" customFormat="1" ht="59.25" customHeight="1" thickBot="1" x14ac:dyDescent="0.3">
      <c r="D14" s="244" t="s">
        <v>165</v>
      </c>
      <c r="E14" s="245"/>
      <c r="F14" s="271" t="s">
        <v>346</v>
      </c>
      <c r="G14" s="271"/>
      <c r="H14" s="208" t="s">
        <v>179</v>
      </c>
      <c r="I14" s="220" t="s">
        <v>302</v>
      </c>
      <c r="J14" s="212" t="s">
        <v>175</v>
      </c>
      <c r="K14" s="213">
        <v>1.2</v>
      </c>
    </row>
    <row r="15" spans="3:14" ht="76.5" customHeight="1" x14ac:dyDescent="0.25">
      <c r="D15" s="266" t="s">
        <v>128</v>
      </c>
      <c r="E15" s="269" t="s">
        <v>142</v>
      </c>
      <c r="F15" s="269"/>
      <c r="G15" s="217" t="s">
        <v>170</v>
      </c>
      <c r="H15" s="217" t="s">
        <v>143</v>
      </c>
      <c r="I15" s="217" t="s">
        <v>153</v>
      </c>
      <c r="J15" s="217" t="s">
        <v>144</v>
      </c>
      <c r="K15" s="217" t="s">
        <v>145</v>
      </c>
    </row>
    <row r="16" spans="3:14" ht="112.5" x14ac:dyDescent="0.25">
      <c r="D16" s="267"/>
      <c r="E16" s="126" t="s">
        <v>130</v>
      </c>
      <c r="F16" s="142" t="s">
        <v>254</v>
      </c>
      <c r="G16" s="138" t="s">
        <v>255</v>
      </c>
      <c r="H16" s="138" t="s">
        <v>262</v>
      </c>
      <c r="I16" s="140" t="s">
        <v>206</v>
      </c>
      <c r="J16" s="139">
        <v>44331</v>
      </c>
      <c r="K16" s="130">
        <v>10</v>
      </c>
    </row>
    <row r="17" spans="4:11" ht="37.5" x14ac:dyDescent="0.25">
      <c r="D17" s="267"/>
      <c r="E17" s="126" t="s">
        <v>131</v>
      </c>
      <c r="F17" s="142" t="s">
        <v>256</v>
      </c>
      <c r="G17" s="138" t="s">
        <v>264</v>
      </c>
      <c r="H17" s="138" t="s">
        <v>263</v>
      </c>
      <c r="I17" s="140" t="s">
        <v>206</v>
      </c>
      <c r="J17" s="139">
        <v>44346</v>
      </c>
      <c r="K17" s="130">
        <v>25</v>
      </c>
    </row>
    <row r="18" spans="4:11" ht="37.5" x14ac:dyDescent="0.25">
      <c r="D18" s="267"/>
      <c r="E18" s="126" t="s">
        <v>132</v>
      </c>
      <c r="F18" s="142" t="s">
        <v>257</v>
      </c>
      <c r="G18" s="138" t="s">
        <v>264</v>
      </c>
      <c r="H18" s="138" t="s">
        <v>263</v>
      </c>
      <c r="I18" s="140" t="s">
        <v>206</v>
      </c>
      <c r="J18" s="139">
        <v>44377</v>
      </c>
      <c r="K18" s="130">
        <v>25</v>
      </c>
    </row>
    <row r="19" spans="4:11" ht="37.5" x14ac:dyDescent="0.25">
      <c r="D19" s="267"/>
      <c r="E19" s="126" t="s">
        <v>133</v>
      </c>
      <c r="F19" s="142" t="s">
        <v>258</v>
      </c>
      <c r="G19" s="138" t="s">
        <v>264</v>
      </c>
      <c r="H19" s="138" t="s">
        <v>263</v>
      </c>
      <c r="I19" s="138" t="s">
        <v>192</v>
      </c>
      <c r="J19" s="139">
        <v>44438</v>
      </c>
      <c r="K19" s="130">
        <v>25</v>
      </c>
    </row>
    <row r="20" spans="4:11" ht="36" customHeight="1" x14ac:dyDescent="0.25">
      <c r="D20" s="267"/>
      <c r="E20" s="126" t="s">
        <v>134</v>
      </c>
      <c r="F20" s="142" t="s">
        <v>259</v>
      </c>
      <c r="G20" s="138" t="s">
        <v>264</v>
      </c>
      <c r="H20" s="138" t="s">
        <v>192</v>
      </c>
      <c r="I20" s="138" t="s">
        <v>192</v>
      </c>
      <c r="J20" s="139">
        <v>44469</v>
      </c>
      <c r="K20" s="130">
        <v>10</v>
      </c>
    </row>
    <row r="21" spans="4:11" ht="36" customHeight="1" x14ac:dyDescent="0.25">
      <c r="D21" s="267"/>
      <c r="E21" s="126" t="s">
        <v>260</v>
      </c>
      <c r="F21" s="142" t="s">
        <v>261</v>
      </c>
      <c r="G21" s="138" t="s">
        <v>264</v>
      </c>
      <c r="H21" s="138" t="s">
        <v>192</v>
      </c>
      <c r="I21" s="138" t="s">
        <v>192</v>
      </c>
      <c r="J21" s="139">
        <v>44499</v>
      </c>
      <c r="K21" s="219">
        <v>5</v>
      </c>
    </row>
    <row r="22" spans="4:11" ht="36" customHeight="1" thickBot="1" x14ac:dyDescent="0.3">
      <c r="D22" s="26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6" t="s">
        <v>129</v>
      </c>
      <c r="E24" s="154" t="s">
        <v>147</v>
      </c>
      <c r="F24" s="150"/>
      <c r="G24" s="150"/>
      <c r="H24" s="150"/>
      <c r="I24" s="151" t="s">
        <v>148</v>
      </c>
      <c r="J24" s="152" t="s">
        <v>154</v>
      </c>
      <c r="K24" s="153"/>
    </row>
    <row r="25" spans="4:11" ht="46.5" customHeight="1" x14ac:dyDescent="0.25">
      <c r="D25" s="267"/>
      <c r="E25" s="126" t="s">
        <v>130</v>
      </c>
      <c r="F25" s="99"/>
      <c r="G25" s="101"/>
      <c r="H25" s="100"/>
      <c r="I25" s="132">
        <v>0</v>
      </c>
      <c r="J25" s="129"/>
      <c r="K25" s="131">
        <f>IF(AND(I25&gt;0,K16&gt;0),(I25*K16),0)</f>
        <v>0</v>
      </c>
    </row>
    <row r="26" spans="4:11" ht="33.75" customHeight="1" x14ac:dyDescent="0.25">
      <c r="D26" s="267"/>
      <c r="E26" s="126" t="s">
        <v>131</v>
      </c>
      <c r="F26" s="99"/>
      <c r="G26" s="101"/>
      <c r="H26" s="100"/>
      <c r="I26" s="132">
        <v>0</v>
      </c>
      <c r="J26" s="129"/>
      <c r="K26" s="131">
        <f>IF(AND(I26&gt;0,K17&gt;0),(I26*K17),0)</f>
        <v>0</v>
      </c>
    </row>
    <row r="27" spans="4:11" ht="33.75" customHeight="1" x14ac:dyDescent="0.25">
      <c r="D27" s="267"/>
      <c r="E27" s="126" t="s">
        <v>132</v>
      </c>
      <c r="F27" s="99"/>
      <c r="G27" s="101"/>
      <c r="H27" s="100"/>
      <c r="I27" s="132">
        <v>0</v>
      </c>
      <c r="J27" s="129"/>
      <c r="K27" s="131">
        <f>IF(AND(I27&gt;0,K18&gt;0),(I27*K18),0)</f>
        <v>0</v>
      </c>
    </row>
    <row r="28" spans="4:11" ht="49.5" customHeight="1" x14ac:dyDescent="0.25">
      <c r="D28" s="267"/>
      <c r="E28" s="126" t="s">
        <v>133</v>
      </c>
      <c r="F28" s="99"/>
      <c r="G28" s="101"/>
      <c r="H28" s="100"/>
      <c r="I28" s="132">
        <v>0</v>
      </c>
      <c r="J28" s="129"/>
      <c r="K28" s="131">
        <f>IF(AND(I28&gt;0,K19&gt;0),(I28*K19),0)</f>
        <v>0</v>
      </c>
    </row>
    <row r="29" spans="4:11" ht="43.5" customHeight="1" x14ac:dyDescent="0.25">
      <c r="D29" s="267"/>
      <c r="E29" s="126" t="s">
        <v>134</v>
      </c>
      <c r="F29" s="99"/>
      <c r="G29" s="101"/>
      <c r="H29" s="100"/>
      <c r="I29" s="132">
        <v>0</v>
      </c>
      <c r="J29" s="129"/>
      <c r="K29" s="131">
        <f>IF(AND(I29&gt;0,K20&gt;0),(I29*K20),0)</f>
        <v>0</v>
      </c>
    </row>
    <row r="30" spans="4:11" ht="36" customHeight="1" thickBot="1" x14ac:dyDescent="0.3">
      <c r="D30" s="270"/>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63"/>
      <c r="G32" s="264"/>
      <c r="H32" s="265"/>
      <c r="I32" s="260" t="s">
        <v>155</v>
      </c>
      <c r="J32" s="260"/>
      <c r="K32" s="158">
        <f>K30/100*K14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honeticPr fontId="53" type="noConversion"/>
  <pageMargins left="0.7" right="0.7" top="0.75" bottom="0.75" header="0.3" footer="0.3"/>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C5:N32"/>
  <sheetViews>
    <sheetView topLeftCell="A12" zoomScale="70" zoomScaleNormal="70"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252</v>
      </c>
      <c r="G11" s="259"/>
      <c r="H11" s="259"/>
      <c r="I11" s="259"/>
      <c r="J11" s="159" t="s">
        <v>162</v>
      </c>
      <c r="K11" s="203">
        <v>80</v>
      </c>
      <c r="N11" s="112"/>
    </row>
    <row r="12" spans="3:14" customFormat="1" ht="51" customHeight="1" x14ac:dyDescent="0.25">
      <c r="D12" s="255" t="s">
        <v>168</v>
      </c>
      <c r="E12" s="256"/>
      <c r="F12" s="261" t="s">
        <v>265</v>
      </c>
      <c r="G12" s="261"/>
      <c r="H12" s="261"/>
      <c r="I12" s="261"/>
      <c r="J12" s="159" t="s">
        <v>163</v>
      </c>
      <c r="K12" s="204">
        <v>80</v>
      </c>
    </row>
    <row r="13" spans="3:14" customFormat="1" ht="39.950000000000003" customHeight="1" x14ac:dyDescent="0.35">
      <c r="D13" s="257" t="s">
        <v>169</v>
      </c>
      <c r="E13" s="258"/>
      <c r="F13" s="262"/>
      <c r="G13" s="262"/>
      <c r="H13" s="262"/>
      <c r="I13" s="262"/>
      <c r="J13" s="169" t="s">
        <v>174</v>
      </c>
      <c r="K13" s="201">
        <f>AVERAGE(K10:K12)</f>
        <v>86.666666666666671</v>
      </c>
    </row>
    <row r="14" spans="3:14" customFormat="1" ht="59.25" customHeight="1" thickBot="1" x14ac:dyDescent="0.3">
      <c r="D14" s="244" t="s">
        <v>165</v>
      </c>
      <c r="E14" s="245"/>
      <c r="F14" s="271" t="s">
        <v>337</v>
      </c>
      <c r="G14" s="271"/>
      <c r="H14" s="208" t="s">
        <v>179</v>
      </c>
      <c r="I14" s="220" t="s">
        <v>302</v>
      </c>
      <c r="J14" s="212" t="s">
        <v>175</v>
      </c>
      <c r="K14" s="213">
        <v>1.2</v>
      </c>
    </row>
    <row r="15" spans="3:14" ht="76.5" customHeight="1" x14ac:dyDescent="0.25">
      <c r="D15" s="266" t="s">
        <v>128</v>
      </c>
      <c r="E15" s="269" t="s">
        <v>142</v>
      </c>
      <c r="F15" s="269"/>
      <c r="G15" s="217" t="s">
        <v>170</v>
      </c>
      <c r="H15" s="217" t="s">
        <v>143</v>
      </c>
      <c r="I15" s="217" t="s">
        <v>153</v>
      </c>
      <c r="J15" s="217" t="s">
        <v>144</v>
      </c>
      <c r="K15" s="217" t="s">
        <v>145</v>
      </c>
    </row>
    <row r="16" spans="3:14" ht="112.5" x14ac:dyDescent="0.25">
      <c r="D16" s="267"/>
      <c r="E16" s="126" t="s">
        <v>130</v>
      </c>
      <c r="F16" s="142" t="s">
        <v>270</v>
      </c>
      <c r="G16" s="138" t="s">
        <v>255</v>
      </c>
      <c r="H16" s="138" t="s">
        <v>192</v>
      </c>
      <c r="I16" s="138" t="s">
        <v>192</v>
      </c>
      <c r="J16" s="139" t="s">
        <v>269</v>
      </c>
      <c r="K16" s="130">
        <v>25</v>
      </c>
    </row>
    <row r="17" spans="4:11" ht="56.25" x14ac:dyDescent="0.25">
      <c r="D17" s="267"/>
      <c r="E17" s="126" t="s">
        <v>131</v>
      </c>
      <c r="F17" s="142" t="s">
        <v>266</v>
      </c>
      <c r="G17" s="138" t="s">
        <v>264</v>
      </c>
      <c r="H17" s="138" t="s">
        <v>192</v>
      </c>
      <c r="I17" s="138" t="s">
        <v>192</v>
      </c>
      <c r="J17" s="139" t="s">
        <v>271</v>
      </c>
      <c r="K17" s="130">
        <v>25</v>
      </c>
    </row>
    <row r="18" spans="4:11" ht="56.25" x14ac:dyDescent="0.25">
      <c r="D18" s="267"/>
      <c r="E18" s="126" t="s">
        <v>132</v>
      </c>
      <c r="F18" s="142" t="s">
        <v>267</v>
      </c>
      <c r="G18" s="138" t="s">
        <v>264</v>
      </c>
      <c r="H18" s="138" t="s">
        <v>192</v>
      </c>
      <c r="I18" s="138" t="s">
        <v>192</v>
      </c>
      <c r="J18" s="139" t="s">
        <v>273</v>
      </c>
      <c r="K18" s="130">
        <v>25</v>
      </c>
    </row>
    <row r="19" spans="4:11" ht="75" x14ac:dyDescent="0.25">
      <c r="D19" s="267"/>
      <c r="E19" s="126" t="s">
        <v>133</v>
      </c>
      <c r="F19" s="142" t="s">
        <v>268</v>
      </c>
      <c r="G19" s="138" t="s">
        <v>264</v>
      </c>
      <c r="H19" s="138" t="s">
        <v>192</v>
      </c>
      <c r="I19" s="138" t="s">
        <v>192</v>
      </c>
      <c r="J19" s="139" t="s">
        <v>272</v>
      </c>
      <c r="K19" s="130">
        <v>25</v>
      </c>
    </row>
    <row r="20" spans="4:11" ht="36" customHeight="1" x14ac:dyDescent="0.25">
      <c r="D20" s="267"/>
      <c r="E20" s="126"/>
      <c r="F20" s="142"/>
      <c r="G20" s="138"/>
      <c r="H20" s="138"/>
      <c r="I20" s="138"/>
      <c r="J20" s="139"/>
      <c r="K20" s="130"/>
    </row>
    <row r="21" spans="4:11" ht="36" customHeight="1" x14ac:dyDescent="0.25">
      <c r="D21" s="267"/>
      <c r="E21" s="126"/>
      <c r="F21" s="142"/>
      <c r="G21" s="138"/>
      <c r="H21" s="138"/>
      <c r="I21" s="138"/>
      <c r="J21" s="139"/>
      <c r="K21" s="219"/>
    </row>
    <row r="22" spans="4:11" ht="36" customHeight="1" thickBot="1" x14ac:dyDescent="0.3">
      <c r="D22" s="26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6" t="s">
        <v>129</v>
      </c>
      <c r="E24" s="154" t="s">
        <v>147</v>
      </c>
      <c r="F24" s="150"/>
      <c r="G24" s="150"/>
      <c r="H24" s="150"/>
      <c r="I24" s="151" t="s">
        <v>148</v>
      </c>
      <c r="J24" s="152" t="s">
        <v>154</v>
      </c>
      <c r="K24" s="153"/>
    </row>
    <row r="25" spans="4:11" ht="46.5" customHeight="1" x14ac:dyDescent="0.25">
      <c r="D25" s="267"/>
      <c r="E25" s="126" t="s">
        <v>130</v>
      </c>
      <c r="F25" s="99"/>
      <c r="G25" s="101"/>
      <c r="H25" s="100"/>
      <c r="I25" s="132">
        <v>0</v>
      </c>
      <c r="J25" s="129"/>
      <c r="K25" s="131">
        <f>IF(AND(I25&gt;0,K16&gt;0),(I25*K16),0)</f>
        <v>0</v>
      </c>
    </row>
    <row r="26" spans="4:11" ht="33.75" customHeight="1" x14ac:dyDescent="0.25">
      <c r="D26" s="267"/>
      <c r="E26" s="126" t="s">
        <v>131</v>
      </c>
      <c r="F26" s="99"/>
      <c r="G26" s="101"/>
      <c r="H26" s="100"/>
      <c r="I26" s="132">
        <v>0</v>
      </c>
      <c r="J26" s="129"/>
      <c r="K26" s="131">
        <f>IF(AND(I26&gt;0,K17&gt;0),(I26*K17),0)</f>
        <v>0</v>
      </c>
    </row>
    <row r="27" spans="4:11" ht="33.75" customHeight="1" x14ac:dyDescent="0.25">
      <c r="D27" s="267"/>
      <c r="E27" s="126" t="s">
        <v>132</v>
      </c>
      <c r="F27" s="99"/>
      <c r="G27" s="101"/>
      <c r="H27" s="100"/>
      <c r="I27" s="132">
        <v>0</v>
      </c>
      <c r="J27" s="129"/>
      <c r="K27" s="131">
        <f>IF(AND(I27&gt;0,K18&gt;0),(I27*K18),0)</f>
        <v>0</v>
      </c>
    </row>
    <row r="28" spans="4:11" ht="49.5" customHeight="1" x14ac:dyDescent="0.25">
      <c r="D28" s="267"/>
      <c r="E28" s="126" t="s">
        <v>133</v>
      </c>
      <c r="F28" s="99"/>
      <c r="G28" s="101"/>
      <c r="H28" s="100"/>
      <c r="I28" s="132">
        <v>0</v>
      </c>
      <c r="J28" s="129"/>
      <c r="K28" s="131">
        <f>IF(AND(I28&gt;0,K19&gt;0),(I28*K19),0)</f>
        <v>0</v>
      </c>
    </row>
    <row r="29" spans="4:11" ht="43.5" customHeight="1" x14ac:dyDescent="0.25">
      <c r="D29" s="267"/>
      <c r="E29" s="126" t="s">
        <v>134</v>
      </c>
      <c r="F29" s="99"/>
      <c r="G29" s="101"/>
      <c r="H29" s="100"/>
      <c r="I29" s="132">
        <v>0</v>
      </c>
      <c r="J29" s="129"/>
      <c r="K29" s="131">
        <f>IF(AND(I29&gt;0,K20&gt;0),(I29*K20),0)</f>
        <v>0</v>
      </c>
    </row>
    <row r="30" spans="4:11" ht="36" customHeight="1" thickBot="1" x14ac:dyDescent="0.3">
      <c r="D30" s="270"/>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63"/>
      <c r="G32" s="264"/>
      <c r="H32" s="265"/>
      <c r="I32" s="260" t="s">
        <v>155</v>
      </c>
      <c r="J32" s="260"/>
      <c r="K32" s="158">
        <f>K30/100*K14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ageMargins left="0.7" right="0.7" top="0.75" bottom="0.75" header="0.3" footer="0.3"/>
  <pageSetup paperSize="9" scale="3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C5:N32"/>
  <sheetViews>
    <sheetView topLeftCell="B8" zoomScale="85" zoomScaleNormal="85"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252</v>
      </c>
      <c r="G11" s="259"/>
      <c r="H11" s="259"/>
      <c r="I11" s="259"/>
      <c r="J11" s="159" t="s">
        <v>162</v>
      </c>
      <c r="K11" s="203">
        <v>80</v>
      </c>
      <c r="N11" s="112"/>
    </row>
    <row r="12" spans="3:14" customFormat="1" ht="51" customHeight="1" x14ac:dyDescent="0.25">
      <c r="D12" s="255" t="s">
        <v>168</v>
      </c>
      <c r="E12" s="256"/>
      <c r="F12" s="261" t="s">
        <v>274</v>
      </c>
      <c r="G12" s="261"/>
      <c r="H12" s="261"/>
      <c r="I12" s="261"/>
      <c r="J12" s="159" t="s">
        <v>163</v>
      </c>
      <c r="K12" s="204">
        <v>100</v>
      </c>
    </row>
    <row r="13" spans="3:14" customFormat="1" ht="39.950000000000003" customHeight="1" x14ac:dyDescent="0.35">
      <c r="D13" s="257" t="s">
        <v>169</v>
      </c>
      <c r="E13" s="258"/>
      <c r="F13" s="262"/>
      <c r="G13" s="262"/>
      <c r="H13" s="262"/>
      <c r="I13" s="262"/>
      <c r="J13" s="169" t="s">
        <v>174</v>
      </c>
      <c r="K13" s="201">
        <f>AVERAGE(K10:K12)</f>
        <v>93.333333333333329</v>
      </c>
    </row>
    <row r="14" spans="3:14" customFormat="1" ht="59.25" customHeight="1" thickBot="1" x14ac:dyDescent="0.3">
      <c r="D14" s="244" t="s">
        <v>165</v>
      </c>
      <c r="E14" s="245"/>
      <c r="F14" s="271" t="s">
        <v>338</v>
      </c>
      <c r="G14" s="271"/>
      <c r="H14" s="208" t="s">
        <v>179</v>
      </c>
      <c r="I14" s="220" t="s">
        <v>303</v>
      </c>
      <c r="J14" s="212" t="s">
        <v>175</v>
      </c>
      <c r="K14" s="213">
        <v>1.2</v>
      </c>
    </row>
    <row r="15" spans="3:14" ht="76.5" customHeight="1" x14ac:dyDescent="0.25">
      <c r="D15" s="266" t="s">
        <v>128</v>
      </c>
      <c r="E15" s="269" t="s">
        <v>142</v>
      </c>
      <c r="F15" s="269"/>
      <c r="G15" s="217" t="s">
        <v>170</v>
      </c>
      <c r="H15" s="217" t="s">
        <v>143</v>
      </c>
      <c r="I15" s="217" t="s">
        <v>153</v>
      </c>
      <c r="J15" s="217" t="s">
        <v>144</v>
      </c>
      <c r="K15" s="217" t="s">
        <v>145</v>
      </c>
    </row>
    <row r="16" spans="3:14" ht="112.5" x14ac:dyDescent="0.25">
      <c r="D16" s="267"/>
      <c r="E16" s="126" t="s">
        <v>130</v>
      </c>
      <c r="F16" s="142" t="s">
        <v>275</v>
      </c>
      <c r="G16" s="138" t="s">
        <v>255</v>
      </c>
      <c r="H16" s="138" t="s">
        <v>192</v>
      </c>
      <c r="I16" s="138" t="s">
        <v>192</v>
      </c>
      <c r="J16" s="139">
        <v>44469</v>
      </c>
      <c r="K16" s="130">
        <v>60</v>
      </c>
    </row>
    <row r="17" spans="4:11" ht="47.25" x14ac:dyDescent="0.25">
      <c r="D17" s="267"/>
      <c r="E17" s="126" t="s">
        <v>131</v>
      </c>
      <c r="F17" s="142" t="s">
        <v>276</v>
      </c>
      <c r="G17" s="138" t="s">
        <v>264</v>
      </c>
      <c r="H17" s="138" t="s">
        <v>192</v>
      </c>
      <c r="I17" s="138" t="s">
        <v>192</v>
      </c>
      <c r="J17" s="139">
        <v>44499</v>
      </c>
      <c r="K17" s="130">
        <v>40</v>
      </c>
    </row>
    <row r="18" spans="4:11" ht="21" x14ac:dyDescent="0.25">
      <c r="D18" s="267"/>
      <c r="E18" s="126" t="s">
        <v>132</v>
      </c>
      <c r="F18" s="142"/>
      <c r="G18" s="138"/>
      <c r="H18" s="138"/>
      <c r="I18" s="138"/>
      <c r="J18" s="139"/>
      <c r="K18" s="130"/>
    </row>
    <row r="19" spans="4:11" ht="21" x14ac:dyDescent="0.25">
      <c r="D19" s="267"/>
      <c r="E19" s="126" t="s">
        <v>133</v>
      </c>
      <c r="F19" s="142"/>
      <c r="G19" s="138"/>
      <c r="H19" s="138"/>
      <c r="I19" s="138"/>
      <c r="J19" s="139"/>
      <c r="K19" s="130"/>
    </row>
    <row r="20" spans="4:11" ht="36" customHeight="1" x14ac:dyDescent="0.25">
      <c r="D20" s="267"/>
      <c r="E20" s="126"/>
      <c r="F20" s="142"/>
      <c r="G20" s="138"/>
      <c r="H20" s="138"/>
      <c r="I20" s="138"/>
      <c r="J20" s="139"/>
      <c r="K20" s="130"/>
    </row>
    <row r="21" spans="4:11" ht="36" customHeight="1" x14ac:dyDescent="0.25">
      <c r="D21" s="267"/>
      <c r="E21" s="126"/>
      <c r="F21" s="142"/>
      <c r="G21" s="138"/>
      <c r="H21" s="138"/>
      <c r="I21" s="138"/>
      <c r="J21" s="139"/>
      <c r="K21" s="219"/>
    </row>
    <row r="22" spans="4:11" ht="36" customHeight="1" thickBot="1" x14ac:dyDescent="0.3">
      <c r="D22" s="26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6" t="s">
        <v>129</v>
      </c>
      <c r="E24" s="154" t="s">
        <v>147</v>
      </c>
      <c r="F24" s="150"/>
      <c r="G24" s="150"/>
      <c r="H24" s="150"/>
      <c r="I24" s="151" t="s">
        <v>148</v>
      </c>
      <c r="J24" s="152" t="s">
        <v>154</v>
      </c>
      <c r="K24" s="153"/>
    </row>
    <row r="25" spans="4:11" ht="46.5" customHeight="1" x14ac:dyDescent="0.25">
      <c r="D25" s="267"/>
      <c r="E25" s="126" t="s">
        <v>130</v>
      </c>
      <c r="F25" s="99"/>
      <c r="G25" s="101"/>
      <c r="H25" s="100"/>
      <c r="I25" s="132">
        <v>0</v>
      </c>
      <c r="J25" s="129"/>
      <c r="K25" s="131">
        <f>IF(AND(I25&gt;0,K16&gt;0),(I25*K16),0)</f>
        <v>0</v>
      </c>
    </row>
    <row r="26" spans="4:11" ht="33.75" customHeight="1" x14ac:dyDescent="0.25">
      <c r="D26" s="267"/>
      <c r="E26" s="126" t="s">
        <v>131</v>
      </c>
      <c r="F26" s="99"/>
      <c r="G26" s="101"/>
      <c r="H26" s="100"/>
      <c r="I26" s="132">
        <v>0</v>
      </c>
      <c r="J26" s="129"/>
      <c r="K26" s="131">
        <f>IF(AND(I26&gt;0,K17&gt;0),(I26*K17),0)</f>
        <v>0</v>
      </c>
    </row>
    <row r="27" spans="4:11" ht="33.75" customHeight="1" x14ac:dyDescent="0.25">
      <c r="D27" s="267"/>
      <c r="E27" s="126" t="s">
        <v>132</v>
      </c>
      <c r="F27" s="99"/>
      <c r="G27" s="101"/>
      <c r="H27" s="100"/>
      <c r="I27" s="132">
        <v>0</v>
      </c>
      <c r="J27" s="129"/>
      <c r="K27" s="131">
        <f>IF(AND(I27&gt;0,K18&gt;0),(I27*K18),0)</f>
        <v>0</v>
      </c>
    </row>
    <row r="28" spans="4:11" ht="49.5" customHeight="1" x14ac:dyDescent="0.25">
      <c r="D28" s="267"/>
      <c r="E28" s="126" t="s">
        <v>133</v>
      </c>
      <c r="F28" s="99"/>
      <c r="G28" s="101"/>
      <c r="H28" s="100"/>
      <c r="I28" s="132">
        <v>0</v>
      </c>
      <c r="J28" s="129"/>
      <c r="K28" s="131">
        <f>IF(AND(I28&gt;0,K19&gt;0),(I28*K19),0)</f>
        <v>0</v>
      </c>
    </row>
    <row r="29" spans="4:11" ht="43.5" customHeight="1" x14ac:dyDescent="0.25">
      <c r="D29" s="267"/>
      <c r="E29" s="126" t="s">
        <v>134</v>
      </c>
      <c r="F29" s="99"/>
      <c r="G29" s="101"/>
      <c r="H29" s="100"/>
      <c r="I29" s="132">
        <v>0</v>
      </c>
      <c r="J29" s="129"/>
      <c r="K29" s="131">
        <f>IF(AND(I29&gt;0,K20&gt;0),(I29*K20),0)</f>
        <v>0</v>
      </c>
    </row>
    <row r="30" spans="4:11" ht="36" customHeight="1" thickBot="1" x14ac:dyDescent="0.3">
      <c r="D30" s="270"/>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63"/>
      <c r="G32" s="264"/>
      <c r="H32" s="265"/>
      <c r="I32" s="260" t="s">
        <v>155</v>
      </c>
      <c r="J32" s="260"/>
      <c r="K32" s="158">
        <f>K30/100*K14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ageMargins left="0.7" right="0.7" top="0.75" bottom="0.75" header="0.3" footer="0.3"/>
  <pageSetup paperSize="9" scale="3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C5:N32"/>
  <sheetViews>
    <sheetView zoomScale="40" zoomScaleNormal="40" workbookViewId="0">
      <selection activeCell="Y15" sqref="Y15"/>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80</v>
      </c>
      <c r="N10" s="112"/>
    </row>
    <row r="11" spans="3:14" ht="42" customHeight="1" x14ac:dyDescent="0.25">
      <c r="D11" s="255" t="s">
        <v>178</v>
      </c>
      <c r="E11" s="256"/>
      <c r="F11" s="259" t="s">
        <v>277</v>
      </c>
      <c r="G11" s="259"/>
      <c r="H11" s="259"/>
      <c r="I11" s="259"/>
      <c r="J11" s="159" t="s">
        <v>162</v>
      </c>
      <c r="K11" s="203">
        <v>80</v>
      </c>
      <c r="N11" s="112"/>
    </row>
    <row r="12" spans="3:14" customFormat="1" ht="51" customHeight="1" x14ac:dyDescent="0.25">
      <c r="D12" s="255" t="s">
        <v>168</v>
      </c>
      <c r="E12" s="256"/>
      <c r="F12" s="261" t="s">
        <v>278</v>
      </c>
      <c r="G12" s="261"/>
      <c r="H12" s="261"/>
      <c r="I12" s="261"/>
      <c r="J12" s="159" t="s">
        <v>163</v>
      </c>
      <c r="K12" s="204">
        <v>60</v>
      </c>
    </row>
    <row r="13" spans="3:14" customFormat="1" ht="39.950000000000003" customHeight="1" x14ac:dyDescent="0.35">
      <c r="D13" s="257" t="s">
        <v>169</v>
      </c>
      <c r="E13" s="258"/>
      <c r="F13" s="262"/>
      <c r="G13" s="262"/>
      <c r="H13" s="262"/>
      <c r="I13" s="262"/>
      <c r="J13" s="169" t="s">
        <v>174</v>
      </c>
      <c r="K13" s="201">
        <f>AVERAGE(K10:K12)</f>
        <v>73.333333333333329</v>
      </c>
    </row>
    <row r="14" spans="3:14" customFormat="1" ht="59.25" customHeight="1" thickBot="1" x14ac:dyDescent="0.3">
      <c r="D14" s="244" t="s">
        <v>165</v>
      </c>
      <c r="E14" s="245"/>
      <c r="F14" s="271" t="s">
        <v>279</v>
      </c>
      <c r="G14" s="271"/>
      <c r="H14" s="208" t="s">
        <v>179</v>
      </c>
      <c r="I14" s="220" t="s">
        <v>280</v>
      </c>
      <c r="J14" s="212" t="s">
        <v>175</v>
      </c>
      <c r="K14" s="213">
        <v>1.1000000000000001</v>
      </c>
    </row>
    <row r="15" spans="3:14" ht="76.5" customHeight="1" x14ac:dyDescent="0.25">
      <c r="D15" s="266" t="s">
        <v>128</v>
      </c>
      <c r="E15" s="269" t="s">
        <v>142</v>
      </c>
      <c r="F15" s="269"/>
      <c r="G15" s="217" t="s">
        <v>170</v>
      </c>
      <c r="H15" s="217" t="s">
        <v>143</v>
      </c>
      <c r="I15" s="217" t="s">
        <v>153</v>
      </c>
      <c r="J15" s="217" t="s">
        <v>144</v>
      </c>
      <c r="K15" s="217" t="s">
        <v>145</v>
      </c>
    </row>
    <row r="16" spans="3:14" ht="93.75" x14ac:dyDescent="0.25">
      <c r="D16" s="267"/>
      <c r="E16" s="126" t="s">
        <v>130</v>
      </c>
      <c r="F16" s="142" t="s">
        <v>283</v>
      </c>
      <c r="G16" s="138" t="s">
        <v>282</v>
      </c>
      <c r="H16" s="138" t="s">
        <v>192</v>
      </c>
      <c r="I16" s="138" t="s">
        <v>192</v>
      </c>
      <c r="J16" s="139">
        <v>44377</v>
      </c>
      <c r="K16" s="130">
        <v>60</v>
      </c>
    </row>
    <row r="17" spans="4:11" ht="93.75" x14ac:dyDescent="0.25">
      <c r="D17" s="267"/>
      <c r="E17" s="126" t="s">
        <v>131</v>
      </c>
      <c r="F17" s="142" t="s">
        <v>281</v>
      </c>
      <c r="G17" s="138" t="s">
        <v>282</v>
      </c>
      <c r="H17" s="138" t="s">
        <v>192</v>
      </c>
      <c r="I17" s="138" t="s">
        <v>192</v>
      </c>
      <c r="J17" s="139">
        <v>44392</v>
      </c>
      <c r="K17" s="130">
        <v>40</v>
      </c>
    </row>
    <row r="18" spans="4:11" ht="21" x14ac:dyDescent="0.25">
      <c r="D18" s="267"/>
      <c r="E18" s="126" t="s">
        <v>132</v>
      </c>
      <c r="F18" s="142"/>
      <c r="G18" s="138"/>
      <c r="H18" s="138"/>
      <c r="I18" s="138"/>
      <c r="J18" s="139"/>
      <c r="K18" s="130"/>
    </row>
    <row r="19" spans="4:11" ht="21" x14ac:dyDescent="0.25">
      <c r="D19" s="267"/>
      <c r="E19" s="126" t="s">
        <v>133</v>
      </c>
      <c r="F19" s="142"/>
      <c r="G19" s="138"/>
      <c r="H19" s="138"/>
      <c r="I19" s="138"/>
      <c r="J19" s="139"/>
      <c r="K19" s="130"/>
    </row>
    <row r="20" spans="4:11" ht="36" customHeight="1" x14ac:dyDescent="0.25">
      <c r="D20" s="267"/>
      <c r="E20" s="126"/>
      <c r="F20" s="142"/>
      <c r="G20" s="138"/>
      <c r="H20" s="138"/>
      <c r="I20" s="138"/>
      <c r="J20" s="139"/>
      <c r="K20" s="130"/>
    </row>
    <row r="21" spans="4:11" ht="36" customHeight="1" x14ac:dyDescent="0.25">
      <c r="D21" s="267"/>
      <c r="E21" s="126"/>
      <c r="F21" s="142"/>
      <c r="G21" s="138"/>
      <c r="H21" s="138"/>
      <c r="I21" s="138"/>
      <c r="J21" s="139"/>
      <c r="K21" s="219"/>
    </row>
    <row r="22" spans="4:11" ht="36" customHeight="1" thickBot="1" x14ac:dyDescent="0.3">
      <c r="D22" s="26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6" t="s">
        <v>129</v>
      </c>
      <c r="E24" s="154" t="s">
        <v>147</v>
      </c>
      <c r="F24" s="150"/>
      <c r="G24" s="150"/>
      <c r="H24" s="150"/>
      <c r="I24" s="151" t="s">
        <v>148</v>
      </c>
      <c r="J24" s="152" t="s">
        <v>154</v>
      </c>
      <c r="K24" s="153"/>
    </row>
    <row r="25" spans="4:11" ht="46.5" customHeight="1" x14ac:dyDescent="0.25">
      <c r="D25" s="267"/>
      <c r="E25" s="126" t="s">
        <v>130</v>
      </c>
      <c r="F25" s="99"/>
      <c r="G25" s="101"/>
      <c r="H25" s="100"/>
      <c r="I25" s="132">
        <v>0</v>
      </c>
      <c r="J25" s="129"/>
      <c r="K25" s="131">
        <f>IF(AND(I25&gt;0,K16&gt;0),(I25*K16),0)</f>
        <v>0</v>
      </c>
    </row>
    <row r="26" spans="4:11" ht="33.75" customHeight="1" x14ac:dyDescent="0.25">
      <c r="D26" s="267"/>
      <c r="E26" s="126" t="s">
        <v>131</v>
      </c>
      <c r="F26" s="99"/>
      <c r="G26" s="101"/>
      <c r="H26" s="100"/>
      <c r="I26" s="132">
        <v>0</v>
      </c>
      <c r="J26" s="129"/>
      <c r="K26" s="131">
        <f>IF(AND(I26&gt;0,K17&gt;0),(I26*K17),0)</f>
        <v>0</v>
      </c>
    </row>
    <row r="27" spans="4:11" ht="33.75" customHeight="1" x14ac:dyDescent="0.25">
      <c r="D27" s="267"/>
      <c r="E27" s="126" t="s">
        <v>132</v>
      </c>
      <c r="F27" s="99"/>
      <c r="G27" s="101"/>
      <c r="H27" s="100"/>
      <c r="I27" s="132">
        <v>0</v>
      </c>
      <c r="J27" s="129"/>
      <c r="K27" s="131">
        <f>IF(AND(I27&gt;0,K18&gt;0),(I27*K18),0)</f>
        <v>0</v>
      </c>
    </row>
    <row r="28" spans="4:11" ht="49.5" customHeight="1" x14ac:dyDescent="0.25">
      <c r="D28" s="267"/>
      <c r="E28" s="126" t="s">
        <v>133</v>
      </c>
      <c r="F28" s="99"/>
      <c r="G28" s="101"/>
      <c r="H28" s="100"/>
      <c r="I28" s="132">
        <v>0</v>
      </c>
      <c r="J28" s="129"/>
      <c r="K28" s="131">
        <f>IF(AND(I28&gt;0,K19&gt;0),(I28*K19),0)</f>
        <v>0</v>
      </c>
    </row>
    <row r="29" spans="4:11" ht="43.5" customHeight="1" x14ac:dyDescent="0.25">
      <c r="D29" s="267"/>
      <c r="E29" s="126" t="s">
        <v>134</v>
      </c>
      <c r="F29" s="99"/>
      <c r="G29" s="101"/>
      <c r="H29" s="100"/>
      <c r="I29" s="132">
        <v>0</v>
      </c>
      <c r="J29" s="129"/>
      <c r="K29" s="131">
        <f>IF(AND(I29&gt;0,K20&gt;0),(I29*K20),0)</f>
        <v>0</v>
      </c>
    </row>
    <row r="30" spans="4:11" ht="36" customHeight="1" thickBot="1" x14ac:dyDescent="0.3">
      <c r="D30" s="270"/>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63"/>
      <c r="G32" s="264"/>
      <c r="H32" s="265"/>
      <c r="I32" s="260" t="s">
        <v>155</v>
      </c>
      <c r="J32" s="260"/>
      <c r="K32" s="158">
        <f>K30/100*K14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ageMargins left="0.7" right="0.7" top="0.75" bottom="0.75" header="0.3" footer="0.3"/>
  <pageSetup paperSize="9" scale="3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C5:N32"/>
  <sheetViews>
    <sheetView topLeftCell="A5" zoomScale="40" zoomScaleNormal="40"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284</v>
      </c>
      <c r="G11" s="259"/>
      <c r="H11" s="259"/>
      <c r="I11" s="259"/>
      <c r="J11" s="159" t="s">
        <v>162</v>
      </c>
      <c r="K11" s="203">
        <v>80</v>
      </c>
      <c r="N11" s="112"/>
    </row>
    <row r="12" spans="3:14" customFormat="1" ht="51" customHeight="1" x14ac:dyDescent="0.25">
      <c r="D12" s="255" t="s">
        <v>168</v>
      </c>
      <c r="E12" s="256"/>
      <c r="F12" s="261" t="s">
        <v>285</v>
      </c>
      <c r="G12" s="261"/>
      <c r="H12" s="261"/>
      <c r="I12" s="261"/>
      <c r="J12" s="159" t="s">
        <v>163</v>
      </c>
      <c r="K12" s="204">
        <v>100</v>
      </c>
    </row>
    <row r="13" spans="3:14" customFormat="1" ht="39.950000000000003" customHeight="1" x14ac:dyDescent="0.35">
      <c r="D13" s="257" t="s">
        <v>169</v>
      </c>
      <c r="E13" s="258"/>
      <c r="F13" s="262"/>
      <c r="G13" s="262"/>
      <c r="H13" s="262"/>
      <c r="I13" s="262"/>
      <c r="J13" s="169" t="s">
        <v>174</v>
      </c>
      <c r="K13" s="201">
        <f>AVERAGE(K10:K12)</f>
        <v>93.333333333333329</v>
      </c>
    </row>
    <row r="14" spans="3:14" customFormat="1" ht="134.25" customHeight="1" thickBot="1" x14ac:dyDescent="0.3">
      <c r="D14" s="244" t="s">
        <v>165</v>
      </c>
      <c r="E14" s="245"/>
      <c r="F14" s="271" t="s">
        <v>339</v>
      </c>
      <c r="G14" s="271"/>
      <c r="H14" s="208" t="s">
        <v>179</v>
      </c>
      <c r="I14" s="220" t="s">
        <v>286</v>
      </c>
      <c r="J14" s="212" t="s">
        <v>175</v>
      </c>
      <c r="K14" s="213">
        <v>1.2</v>
      </c>
    </row>
    <row r="15" spans="3:14" ht="76.5" customHeight="1" x14ac:dyDescent="0.25">
      <c r="D15" s="266" t="s">
        <v>128</v>
      </c>
      <c r="E15" s="269" t="s">
        <v>142</v>
      </c>
      <c r="F15" s="269"/>
      <c r="G15" s="217" t="s">
        <v>170</v>
      </c>
      <c r="H15" s="217" t="s">
        <v>143</v>
      </c>
      <c r="I15" s="217" t="s">
        <v>153</v>
      </c>
      <c r="J15" s="217" t="s">
        <v>144</v>
      </c>
      <c r="K15" s="217" t="s">
        <v>145</v>
      </c>
    </row>
    <row r="16" spans="3:14" ht="112.5" x14ac:dyDescent="0.25">
      <c r="D16" s="267"/>
      <c r="E16" s="126" t="s">
        <v>130</v>
      </c>
      <c r="F16" s="142" t="s">
        <v>287</v>
      </c>
      <c r="G16" s="138" t="s">
        <v>290</v>
      </c>
      <c r="H16" s="138" t="s">
        <v>192</v>
      </c>
      <c r="I16" s="138" t="s">
        <v>192</v>
      </c>
      <c r="J16" s="139">
        <v>44377</v>
      </c>
      <c r="K16" s="130">
        <v>40</v>
      </c>
    </row>
    <row r="17" spans="4:11" ht="112.5" x14ac:dyDescent="0.25">
      <c r="D17" s="267"/>
      <c r="E17" s="126" t="s">
        <v>131</v>
      </c>
      <c r="F17" s="142" t="s">
        <v>288</v>
      </c>
      <c r="G17" s="138" t="s">
        <v>290</v>
      </c>
      <c r="H17" s="138" t="s">
        <v>192</v>
      </c>
      <c r="I17" s="138" t="s">
        <v>192</v>
      </c>
      <c r="J17" s="139">
        <v>44499</v>
      </c>
      <c r="K17" s="130">
        <v>25</v>
      </c>
    </row>
    <row r="18" spans="4:11" ht="112.5" x14ac:dyDescent="0.25">
      <c r="D18" s="267"/>
      <c r="E18" s="126" t="s">
        <v>132</v>
      </c>
      <c r="F18" s="142" t="s">
        <v>289</v>
      </c>
      <c r="G18" s="138" t="s">
        <v>290</v>
      </c>
      <c r="H18" s="138" t="s">
        <v>192</v>
      </c>
      <c r="I18" s="138" t="s">
        <v>192</v>
      </c>
      <c r="J18" s="139">
        <v>44561</v>
      </c>
      <c r="K18" s="130">
        <v>35</v>
      </c>
    </row>
    <row r="19" spans="4:11" ht="21" x14ac:dyDescent="0.25">
      <c r="D19" s="267"/>
      <c r="E19" s="126" t="s">
        <v>133</v>
      </c>
      <c r="F19" s="142"/>
      <c r="G19" s="138"/>
      <c r="H19" s="138"/>
      <c r="I19" s="138"/>
      <c r="J19" s="139"/>
      <c r="K19" s="130"/>
    </row>
    <row r="20" spans="4:11" ht="36" customHeight="1" x14ac:dyDescent="0.25">
      <c r="D20" s="267"/>
      <c r="E20" s="126"/>
      <c r="F20" s="142"/>
      <c r="G20" s="138"/>
      <c r="H20" s="138"/>
      <c r="I20" s="138"/>
      <c r="J20" s="139"/>
      <c r="K20" s="130"/>
    </row>
    <row r="21" spans="4:11" ht="36" customHeight="1" x14ac:dyDescent="0.25">
      <c r="D21" s="267"/>
      <c r="E21" s="126"/>
      <c r="F21" s="142"/>
      <c r="G21" s="138"/>
      <c r="H21" s="138"/>
      <c r="I21" s="138"/>
      <c r="J21" s="139"/>
      <c r="K21" s="219"/>
    </row>
    <row r="22" spans="4:11" ht="36" customHeight="1" thickBot="1" x14ac:dyDescent="0.3">
      <c r="D22" s="26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6" t="s">
        <v>129</v>
      </c>
      <c r="E24" s="154" t="s">
        <v>147</v>
      </c>
      <c r="F24" s="150"/>
      <c r="G24" s="150"/>
      <c r="H24" s="150"/>
      <c r="I24" s="151" t="s">
        <v>148</v>
      </c>
      <c r="J24" s="152" t="s">
        <v>154</v>
      </c>
      <c r="K24" s="153"/>
    </row>
    <row r="25" spans="4:11" ht="46.5" customHeight="1" x14ac:dyDescent="0.25">
      <c r="D25" s="267"/>
      <c r="E25" s="126" t="s">
        <v>130</v>
      </c>
      <c r="F25" s="99"/>
      <c r="G25" s="101"/>
      <c r="H25" s="100"/>
      <c r="I25" s="132">
        <v>0</v>
      </c>
      <c r="J25" s="129"/>
      <c r="K25" s="131">
        <f>IF(AND(I25&gt;0,K16&gt;0),(I25*K16),0)</f>
        <v>0</v>
      </c>
    </row>
    <row r="26" spans="4:11" ht="33.75" customHeight="1" x14ac:dyDescent="0.25">
      <c r="D26" s="267"/>
      <c r="E26" s="126" t="s">
        <v>131</v>
      </c>
      <c r="F26" s="99"/>
      <c r="G26" s="101"/>
      <c r="H26" s="100"/>
      <c r="I26" s="132">
        <v>0</v>
      </c>
      <c r="J26" s="129"/>
      <c r="K26" s="131">
        <f>IF(AND(I26&gt;0,K17&gt;0),(I26*K17),0)</f>
        <v>0</v>
      </c>
    </row>
    <row r="27" spans="4:11" ht="33.75" customHeight="1" x14ac:dyDescent="0.25">
      <c r="D27" s="267"/>
      <c r="E27" s="126" t="s">
        <v>132</v>
      </c>
      <c r="F27" s="99"/>
      <c r="G27" s="101"/>
      <c r="H27" s="100"/>
      <c r="I27" s="132">
        <v>0</v>
      </c>
      <c r="J27" s="129"/>
      <c r="K27" s="131">
        <f>IF(AND(I27&gt;0,K18&gt;0),(I27*K18),0)</f>
        <v>0</v>
      </c>
    </row>
    <row r="28" spans="4:11" ht="49.5" customHeight="1" x14ac:dyDescent="0.25">
      <c r="D28" s="267"/>
      <c r="E28" s="126" t="s">
        <v>133</v>
      </c>
      <c r="F28" s="99"/>
      <c r="G28" s="101"/>
      <c r="H28" s="100"/>
      <c r="I28" s="132">
        <v>0</v>
      </c>
      <c r="J28" s="129"/>
      <c r="K28" s="131">
        <f>IF(AND(I28&gt;0,K19&gt;0),(I28*K19),0)</f>
        <v>0</v>
      </c>
    </row>
    <row r="29" spans="4:11" ht="43.5" customHeight="1" x14ac:dyDescent="0.25">
      <c r="D29" s="267"/>
      <c r="E29" s="126" t="s">
        <v>134</v>
      </c>
      <c r="F29" s="99"/>
      <c r="G29" s="101"/>
      <c r="H29" s="100"/>
      <c r="I29" s="132">
        <v>0</v>
      </c>
      <c r="J29" s="129"/>
      <c r="K29" s="131">
        <f>IF(AND(I29&gt;0,K20&gt;0),(I29*K20),0)</f>
        <v>0</v>
      </c>
    </row>
    <row r="30" spans="4:11" ht="36" customHeight="1" thickBot="1" x14ac:dyDescent="0.3">
      <c r="D30" s="270"/>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63"/>
      <c r="G32" s="264"/>
      <c r="H32" s="265"/>
      <c r="I32" s="260" t="s">
        <v>155</v>
      </c>
      <c r="J32" s="260"/>
      <c r="K32" s="158">
        <f>K30/100*K14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ageMargins left="0.7" right="0.7" top="0.75" bottom="0.75" header="0.3" footer="0.3"/>
  <pageSetup paperSize="9" scale="3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C5:N32"/>
  <sheetViews>
    <sheetView zoomScale="40" zoomScaleNormal="40" workbookViewId="0">
      <selection activeCell="M37" sqref="M37"/>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80</v>
      </c>
      <c r="N10" s="112"/>
    </row>
    <row r="11" spans="3:14" ht="42" customHeight="1" x14ac:dyDescent="0.25">
      <c r="D11" s="255" t="s">
        <v>178</v>
      </c>
      <c r="E11" s="256"/>
      <c r="F11" s="259" t="s">
        <v>291</v>
      </c>
      <c r="G11" s="259"/>
      <c r="H11" s="259"/>
      <c r="I11" s="259"/>
      <c r="J11" s="159" t="s">
        <v>162</v>
      </c>
      <c r="K11" s="203">
        <v>80</v>
      </c>
      <c r="N11" s="112"/>
    </row>
    <row r="12" spans="3:14" customFormat="1" ht="51" customHeight="1" x14ac:dyDescent="0.25">
      <c r="D12" s="255" t="s">
        <v>168</v>
      </c>
      <c r="E12" s="256"/>
      <c r="F12" s="261" t="s">
        <v>292</v>
      </c>
      <c r="G12" s="261"/>
      <c r="H12" s="261"/>
      <c r="I12" s="261"/>
      <c r="J12" s="159" t="s">
        <v>163</v>
      </c>
      <c r="K12" s="204">
        <v>60</v>
      </c>
    </row>
    <row r="13" spans="3:14" customFormat="1" ht="39.950000000000003" customHeight="1" x14ac:dyDescent="0.35">
      <c r="D13" s="257" t="s">
        <v>169</v>
      </c>
      <c r="E13" s="258"/>
      <c r="F13" s="262"/>
      <c r="G13" s="262"/>
      <c r="H13" s="262"/>
      <c r="I13" s="262"/>
      <c r="J13" s="169" t="s">
        <v>174</v>
      </c>
      <c r="K13" s="201">
        <f>AVERAGE(K10:K12)</f>
        <v>73.333333333333329</v>
      </c>
    </row>
    <row r="14" spans="3:14" customFormat="1" ht="79.5" customHeight="1" thickBot="1" x14ac:dyDescent="0.3">
      <c r="D14" s="244" t="s">
        <v>165</v>
      </c>
      <c r="E14" s="245"/>
      <c r="F14" s="271" t="s">
        <v>340</v>
      </c>
      <c r="G14" s="271"/>
      <c r="H14" s="208" t="s">
        <v>179</v>
      </c>
      <c r="I14" s="220" t="s">
        <v>293</v>
      </c>
      <c r="J14" s="212" t="s">
        <v>175</v>
      </c>
      <c r="K14" s="213">
        <v>1.1000000000000001</v>
      </c>
    </row>
    <row r="15" spans="3:14" ht="76.5" customHeight="1" x14ac:dyDescent="0.25">
      <c r="D15" s="266" t="s">
        <v>128</v>
      </c>
      <c r="E15" s="269" t="s">
        <v>142</v>
      </c>
      <c r="F15" s="269"/>
      <c r="G15" s="217" t="s">
        <v>170</v>
      </c>
      <c r="H15" s="217" t="s">
        <v>143</v>
      </c>
      <c r="I15" s="217" t="s">
        <v>153</v>
      </c>
      <c r="J15" s="217" t="s">
        <v>144</v>
      </c>
      <c r="K15" s="217" t="s">
        <v>145</v>
      </c>
    </row>
    <row r="16" spans="3:14" ht="56.25" x14ac:dyDescent="0.25">
      <c r="D16" s="267"/>
      <c r="E16" s="126" t="s">
        <v>130</v>
      </c>
      <c r="F16" s="142" t="s">
        <v>294</v>
      </c>
      <c r="G16" s="138" t="s">
        <v>226</v>
      </c>
      <c r="H16" s="138" t="s">
        <v>192</v>
      </c>
      <c r="I16" s="138" t="s">
        <v>192</v>
      </c>
      <c r="J16" s="139">
        <v>44377</v>
      </c>
      <c r="K16" s="130">
        <v>40</v>
      </c>
    </row>
    <row r="17" spans="4:11" ht="56.25" x14ac:dyDescent="0.25">
      <c r="D17" s="267"/>
      <c r="E17" s="126" t="s">
        <v>131</v>
      </c>
      <c r="F17" s="142" t="s">
        <v>295</v>
      </c>
      <c r="G17" s="138" t="s">
        <v>226</v>
      </c>
      <c r="H17" s="138" t="s">
        <v>192</v>
      </c>
      <c r="I17" s="138" t="s">
        <v>192</v>
      </c>
      <c r="J17" s="139">
        <v>44469</v>
      </c>
      <c r="K17" s="130">
        <v>30</v>
      </c>
    </row>
    <row r="18" spans="4:11" ht="56.25" x14ac:dyDescent="0.25">
      <c r="D18" s="267"/>
      <c r="E18" s="126" t="s">
        <v>132</v>
      </c>
      <c r="F18" s="142" t="s">
        <v>296</v>
      </c>
      <c r="G18" s="138" t="s">
        <v>226</v>
      </c>
      <c r="H18" s="138" t="s">
        <v>192</v>
      </c>
      <c r="I18" s="138" t="s">
        <v>192</v>
      </c>
      <c r="J18" s="139">
        <v>44499</v>
      </c>
      <c r="K18" s="130">
        <v>30</v>
      </c>
    </row>
    <row r="19" spans="4:11" ht="21" x14ac:dyDescent="0.25">
      <c r="D19" s="267"/>
      <c r="E19" s="126" t="s">
        <v>133</v>
      </c>
      <c r="F19" s="142"/>
      <c r="G19" s="138"/>
      <c r="H19" s="138"/>
      <c r="I19" s="138"/>
      <c r="J19" s="139"/>
      <c r="K19" s="130"/>
    </row>
    <row r="20" spans="4:11" ht="36" customHeight="1" x14ac:dyDescent="0.25">
      <c r="D20" s="267"/>
      <c r="E20" s="126"/>
      <c r="F20" s="142"/>
      <c r="G20" s="138"/>
      <c r="H20" s="138"/>
      <c r="I20" s="138"/>
      <c r="J20" s="139"/>
      <c r="K20" s="130"/>
    </row>
    <row r="21" spans="4:11" ht="36" customHeight="1" x14ac:dyDescent="0.25">
      <c r="D21" s="267"/>
      <c r="E21" s="126"/>
      <c r="F21" s="142"/>
      <c r="G21" s="138"/>
      <c r="H21" s="138"/>
      <c r="I21" s="138"/>
      <c r="J21" s="139"/>
      <c r="K21" s="219"/>
    </row>
    <row r="22" spans="4:11" ht="36" customHeight="1" thickBot="1" x14ac:dyDescent="0.3">
      <c r="D22" s="268"/>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66" t="s">
        <v>129</v>
      </c>
      <c r="E24" s="154" t="s">
        <v>147</v>
      </c>
      <c r="F24" s="150"/>
      <c r="G24" s="150"/>
      <c r="H24" s="150"/>
      <c r="I24" s="151" t="s">
        <v>148</v>
      </c>
      <c r="J24" s="152" t="s">
        <v>154</v>
      </c>
      <c r="K24" s="153"/>
    </row>
    <row r="25" spans="4:11" ht="46.5" customHeight="1" x14ac:dyDescent="0.25">
      <c r="D25" s="267"/>
      <c r="E25" s="126" t="s">
        <v>130</v>
      </c>
      <c r="F25" s="99"/>
      <c r="G25" s="101"/>
      <c r="H25" s="100"/>
      <c r="I25" s="132">
        <v>0</v>
      </c>
      <c r="J25" s="129"/>
      <c r="K25" s="131">
        <f>IF(AND(I25&gt;0,K16&gt;0),(I25*K16),0)</f>
        <v>0</v>
      </c>
    </row>
    <row r="26" spans="4:11" ht="33.75" customHeight="1" x14ac:dyDescent="0.25">
      <c r="D26" s="267"/>
      <c r="E26" s="126" t="s">
        <v>131</v>
      </c>
      <c r="F26" s="99"/>
      <c r="G26" s="101"/>
      <c r="H26" s="100"/>
      <c r="I26" s="132">
        <v>0</v>
      </c>
      <c r="J26" s="129"/>
      <c r="K26" s="131">
        <f>IF(AND(I26&gt;0,K17&gt;0),(I26*K17),0)</f>
        <v>0</v>
      </c>
    </row>
    <row r="27" spans="4:11" ht="33.75" customHeight="1" x14ac:dyDescent="0.25">
      <c r="D27" s="267"/>
      <c r="E27" s="126" t="s">
        <v>132</v>
      </c>
      <c r="F27" s="99"/>
      <c r="G27" s="101"/>
      <c r="H27" s="100"/>
      <c r="I27" s="132">
        <v>0</v>
      </c>
      <c r="J27" s="129"/>
      <c r="K27" s="131">
        <f>IF(AND(I27&gt;0,K18&gt;0),(I27*K18),0)</f>
        <v>0</v>
      </c>
    </row>
    <row r="28" spans="4:11" ht="49.5" customHeight="1" x14ac:dyDescent="0.25">
      <c r="D28" s="267"/>
      <c r="E28" s="126" t="s">
        <v>133</v>
      </c>
      <c r="F28" s="99"/>
      <c r="G28" s="101"/>
      <c r="H28" s="100"/>
      <c r="I28" s="132">
        <v>0</v>
      </c>
      <c r="J28" s="129"/>
      <c r="K28" s="131">
        <f>IF(AND(I28&gt;0,K19&gt;0),(I28*K19),0)</f>
        <v>0</v>
      </c>
    </row>
    <row r="29" spans="4:11" ht="43.5" customHeight="1" x14ac:dyDescent="0.25">
      <c r="D29" s="267"/>
      <c r="E29" s="126" t="s">
        <v>134</v>
      </c>
      <c r="F29" s="99"/>
      <c r="G29" s="101"/>
      <c r="H29" s="100"/>
      <c r="I29" s="132">
        <v>0</v>
      </c>
      <c r="J29" s="129"/>
      <c r="K29" s="131">
        <f>IF(AND(I29&gt;0,K20&gt;0),(I29*K20),0)</f>
        <v>0</v>
      </c>
    </row>
    <row r="30" spans="4:11" ht="36" customHeight="1" thickBot="1" x14ac:dyDescent="0.3">
      <c r="D30" s="270"/>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63"/>
      <c r="G32" s="264"/>
      <c r="H32" s="265"/>
      <c r="I32" s="260" t="s">
        <v>155</v>
      </c>
      <c r="J32" s="260"/>
      <c r="K32" s="158">
        <f>K30/100*K14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2:J32"/>
    <mergeCell ref="D14:E14"/>
    <mergeCell ref="F14:G14"/>
    <mergeCell ref="D15:D22"/>
    <mergeCell ref="E15:F15"/>
    <mergeCell ref="D24:D30"/>
    <mergeCell ref="F32:H32"/>
  </mergeCells>
  <pageMargins left="0.7" right="0.7" top="0.75" bottom="0.75" header="0.3" footer="0.3"/>
  <pageSetup paperSize="9" scale="3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99"/>
    <pageSetUpPr fitToPage="1"/>
  </sheetPr>
  <dimension ref="C5:N31"/>
  <sheetViews>
    <sheetView showGridLines="0" view="pageBreakPreview" topLeftCell="A4" zoomScale="70" zoomScaleNormal="70" zoomScaleSheetLayoutView="70" workbookViewId="0">
      <selection activeCell="F14" sqref="F14:I14"/>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75" t="s">
        <v>159</v>
      </c>
      <c r="E8" s="275"/>
      <c r="F8" s="275"/>
      <c r="G8" s="275"/>
      <c r="H8" s="275"/>
      <c r="I8" s="275"/>
      <c r="J8" s="170" t="s">
        <v>172</v>
      </c>
      <c r="K8" s="214" t="s">
        <v>183</v>
      </c>
      <c r="N8" s="112"/>
    </row>
    <row r="9" spans="3:14" ht="31.5" x14ac:dyDescent="0.25">
      <c r="D9" s="282" t="s">
        <v>158</v>
      </c>
      <c r="E9" s="283"/>
      <c r="F9" s="286" t="s">
        <v>181</v>
      </c>
      <c r="G9" s="286"/>
      <c r="H9" s="286"/>
      <c r="I9" s="286"/>
      <c r="J9" s="280" t="s">
        <v>173</v>
      </c>
      <c r="K9" s="281"/>
      <c r="N9" s="112"/>
    </row>
    <row r="10" spans="3:14" ht="28.5" customHeight="1" x14ac:dyDescent="0.25">
      <c r="D10" s="284" t="s">
        <v>127</v>
      </c>
      <c r="E10" s="285"/>
      <c r="F10" s="287" t="s">
        <v>182</v>
      </c>
      <c r="G10" s="287"/>
      <c r="H10" s="287"/>
      <c r="I10" s="287"/>
      <c r="J10" s="171" t="s">
        <v>162</v>
      </c>
      <c r="K10" s="199">
        <v>80</v>
      </c>
      <c r="N10" s="112"/>
    </row>
    <row r="11" spans="3:14" ht="63" customHeight="1" x14ac:dyDescent="0.3">
      <c r="D11" s="288" t="s">
        <v>160</v>
      </c>
      <c r="E11" s="289"/>
      <c r="F11" s="144" t="s">
        <v>184</v>
      </c>
      <c r="G11" s="175" t="s">
        <v>176</v>
      </c>
      <c r="H11" s="290" t="s">
        <v>342</v>
      </c>
      <c r="I11" s="290"/>
      <c r="J11" s="172" t="s">
        <v>163</v>
      </c>
      <c r="K11" s="143">
        <v>80</v>
      </c>
      <c r="N11" s="112"/>
    </row>
    <row r="12" spans="3:14" customFormat="1" ht="52.5" customHeight="1" x14ac:dyDescent="0.3">
      <c r="D12" s="288" t="s">
        <v>164</v>
      </c>
      <c r="E12" s="289"/>
      <c r="F12" s="144" t="s">
        <v>191</v>
      </c>
      <c r="G12" s="174" t="s">
        <v>176</v>
      </c>
      <c r="H12" s="291"/>
      <c r="I12" s="291"/>
      <c r="J12" s="171" t="s">
        <v>171</v>
      </c>
      <c r="K12" s="143">
        <v>80</v>
      </c>
    </row>
    <row r="13" spans="3:14" customFormat="1" ht="49.5" customHeight="1" x14ac:dyDescent="0.35">
      <c r="D13" s="176" t="s">
        <v>166</v>
      </c>
      <c r="E13" s="176"/>
      <c r="F13" s="144" t="s">
        <v>191</v>
      </c>
      <c r="G13" s="176" t="s">
        <v>176</v>
      </c>
      <c r="H13" s="292"/>
      <c r="I13" s="292"/>
      <c r="J13" s="173" t="s">
        <v>5</v>
      </c>
      <c r="K13" s="200">
        <f>AVERAGE(K10:K12)</f>
        <v>80</v>
      </c>
    </row>
    <row r="14" spans="3:14" customFormat="1" ht="110.25" customHeight="1" thickBot="1" x14ac:dyDescent="0.3">
      <c r="D14" s="276" t="s">
        <v>165</v>
      </c>
      <c r="E14" s="276"/>
      <c r="F14" s="293" t="s">
        <v>185</v>
      </c>
      <c r="G14" s="293"/>
      <c r="H14" s="293"/>
      <c r="I14" s="293"/>
      <c r="J14" s="210" t="s">
        <v>180</v>
      </c>
      <c r="K14" s="209"/>
    </row>
    <row r="15" spans="3:14" ht="76.5" customHeight="1" x14ac:dyDescent="0.25">
      <c r="D15" s="277" t="s">
        <v>128</v>
      </c>
      <c r="E15" s="298" t="s">
        <v>142</v>
      </c>
      <c r="F15" s="299"/>
      <c r="G15" s="177" t="s">
        <v>146</v>
      </c>
      <c r="H15" s="178" t="s">
        <v>143</v>
      </c>
      <c r="I15" s="178" t="s">
        <v>153</v>
      </c>
      <c r="J15" s="178" t="s">
        <v>144</v>
      </c>
      <c r="K15" s="179" t="s">
        <v>145</v>
      </c>
    </row>
    <row r="16" spans="3:14" ht="47.25" x14ac:dyDescent="0.25">
      <c r="D16" s="278"/>
      <c r="E16" s="126" t="s">
        <v>130</v>
      </c>
      <c r="F16" s="142" t="s">
        <v>186</v>
      </c>
      <c r="G16" s="138" t="s">
        <v>304</v>
      </c>
      <c r="H16" s="138" t="s">
        <v>192</v>
      </c>
      <c r="I16" s="140" t="s">
        <v>198</v>
      </c>
      <c r="J16" s="216" t="s">
        <v>193</v>
      </c>
      <c r="K16" s="130">
        <v>20</v>
      </c>
    </row>
    <row r="17" spans="4:11" ht="47.25" x14ac:dyDescent="0.25">
      <c r="D17" s="278"/>
      <c r="E17" s="126" t="s">
        <v>131</v>
      </c>
      <c r="F17" s="142" t="s">
        <v>187</v>
      </c>
      <c r="G17" s="138" t="s">
        <v>304</v>
      </c>
      <c r="H17" s="138" t="s">
        <v>192</v>
      </c>
      <c r="I17" s="140" t="s">
        <v>198</v>
      </c>
      <c r="J17" s="216" t="s">
        <v>194</v>
      </c>
      <c r="K17" s="130">
        <v>20</v>
      </c>
    </row>
    <row r="18" spans="4:11" ht="47.25" x14ac:dyDescent="0.25">
      <c r="D18" s="278"/>
      <c r="E18" s="126" t="s">
        <v>132</v>
      </c>
      <c r="F18" s="142" t="s">
        <v>188</v>
      </c>
      <c r="G18" s="138" t="s">
        <v>304</v>
      </c>
      <c r="H18" s="138" t="s">
        <v>192</v>
      </c>
      <c r="I18" s="140" t="s">
        <v>198</v>
      </c>
      <c r="J18" s="216" t="s">
        <v>195</v>
      </c>
      <c r="K18" s="130">
        <v>30</v>
      </c>
    </row>
    <row r="19" spans="4:11" ht="37.5" x14ac:dyDescent="0.25">
      <c r="D19" s="278"/>
      <c r="E19" s="126" t="s">
        <v>133</v>
      </c>
      <c r="F19" s="142" t="s">
        <v>189</v>
      </c>
      <c r="G19" s="138" t="s">
        <v>304</v>
      </c>
      <c r="H19" s="138" t="s">
        <v>192</v>
      </c>
      <c r="I19" s="140" t="s">
        <v>198</v>
      </c>
      <c r="J19" s="216" t="s">
        <v>196</v>
      </c>
      <c r="K19" s="130">
        <v>20</v>
      </c>
    </row>
    <row r="20" spans="4:11" ht="47.25" x14ac:dyDescent="0.25">
      <c r="D20" s="278"/>
      <c r="E20" s="126" t="s">
        <v>134</v>
      </c>
      <c r="F20" s="142" t="s">
        <v>190</v>
      </c>
      <c r="G20" s="138" t="s">
        <v>304</v>
      </c>
      <c r="H20" s="138" t="s">
        <v>192</v>
      </c>
      <c r="I20" s="140" t="s">
        <v>198</v>
      </c>
      <c r="J20" s="216" t="s">
        <v>197</v>
      </c>
      <c r="K20" s="130">
        <v>10</v>
      </c>
    </row>
    <row r="21" spans="4:11" ht="36" customHeight="1" thickBot="1" x14ac:dyDescent="0.3">
      <c r="D21" s="279"/>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72" t="s">
        <v>129</v>
      </c>
      <c r="E23" s="187" t="s">
        <v>147</v>
      </c>
      <c r="F23" s="188"/>
      <c r="G23" s="188"/>
      <c r="H23" s="188"/>
      <c r="I23" s="189" t="s">
        <v>148</v>
      </c>
      <c r="J23" s="190" t="s">
        <v>154</v>
      </c>
      <c r="K23" s="191"/>
    </row>
    <row r="24" spans="4:11" ht="46.5" customHeight="1" x14ac:dyDescent="0.25">
      <c r="D24" s="273"/>
      <c r="E24" s="126" t="s">
        <v>130</v>
      </c>
      <c r="F24" s="99"/>
      <c r="G24" s="101"/>
      <c r="H24" s="100"/>
      <c r="I24" s="132">
        <v>0</v>
      </c>
      <c r="J24" s="129"/>
      <c r="K24" s="131"/>
    </row>
    <row r="25" spans="4:11" ht="33.75" customHeight="1" x14ac:dyDescent="0.25">
      <c r="D25" s="273"/>
      <c r="E25" s="126" t="s">
        <v>131</v>
      </c>
      <c r="F25" s="99"/>
      <c r="G25" s="101"/>
      <c r="H25" s="100"/>
      <c r="I25" s="132">
        <v>0</v>
      </c>
      <c r="J25" s="129"/>
      <c r="K25" s="131">
        <f>IF(AND(I25&gt;0,K17&gt;0),(I25*K17),0)</f>
        <v>0</v>
      </c>
    </row>
    <row r="26" spans="4:11" ht="33.75" customHeight="1" x14ac:dyDescent="0.25">
      <c r="D26" s="273"/>
      <c r="E26" s="126" t="s">
        <v>132</v>
      </c>
      <c r="F26" s="99"/>
      <c r="G26" s="101"/>
      <c r="H26" s="100"/>
      <c r="I26" s="132">
        <v>0</v>
      </c>
      <c r="J26" s="129"/>
      <c r="K26" s="131">
        <f>IF(AND(I26&gt;0,K18&gt;0),(I26*K18),0)</f>
        <v>0</v>
      </c>
    </row>
    <row r="27" spans="4:11" ht="49.5" customHeight="1" x14ac:dyDescent="0.25">
      <c r="D27" s="273"/>
      <c r="E27" s="126" t="s">
        <v>133</v>
      </c>
      <c r="F27" s="99"/>
      <c r="G27" s="101"/>
      <c r="H27" s="100"/>
      <c r="I27" s="132">
        <v>0</v>
      </c>
      <c r="J27" s="129"/>
      <c r="K27" s="131">
        <f>IF(AND(I27&gt;0,K19&gt;0),(I27*K19),0)</f>
        <v>0</v>
      </c>
    </row>
    <row r="28" spans="4:11" ht="43.5" customHeight="1" x14ac:dyDescent="0.25">
      <c r="D28" s="273"/>
      <c r="E28" s="126" t="s">
        <v>134</v>
      </c>
      <c r="F28" s="99"/>
      <c r="G28" s="101"/>
      <c r="H28" s="100"/>
      <c r="I28" s="132">
        <v>0</v>
      </c>
      <c r="J28" s="129"/>
      <c r="K28" s="131">
        <f>IF(AND(I28&gt;0,K20&gt;0),(I28*K20),0)</f>
        <v>0</v>
      </c>
    </row>
    <row r="29" spans="4:11" ht="36" customHeight="1" thickBot="1" x14ac:dyDescent="0.3">
      <c r="D29" s="274"/>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177</v>
      </c>
      <c r="F31" s="294"/>
      <c r="G31" s="295"/>
      <c r="H31" s="296"/>
      <c r="I31" s="297" t="s">
        <v>155</v>
      </c>
      <c r="J31" s="297"/>
      <c r="K31" s="198">
        <f>K29/100</f>
        <v>0</v>
      </c>
    </row>
  </sheetData>
  <mergeCells count="18">
    <mergeCell ref="F31:H31"/>
    <mergeCell ref="I31:J31"/>
    <mergeCell ref="E15:F15"/>
    <mergeCell ref="D23:D29"/>
    <mergeCell ref="D8:I8"/>
    <mergeCell ref="D14:E14"/>
    <mergeCell ref="D15:D21"/>
    <mergeCell ref="J9:K9"/>
    <mergeCell ref="D9:E9"/>
    <mergeCell ref="D10:E10"/>
    <mergeCell ref="F9:I9"/>
    <mergeCell ref="F10:I10"/>
    <mergeCell ref="D11:E11"/>
    <mergeCell ref="D12:E12"/>
    <mergeCell ref="H11:I11"/>
    <mergeCell ref="H12:I12"/>
    <mergeCell ref="H13:I13"/>
    <mergeCell ref="F14:I14"/>
  </mergeCells>
  <phoneticPr fontId="21" type="noConversion"/>
  <printOptions horizontalCentered="1"/>
  <pageMargins left="0.19685039370078741" right="0.19685039370078741" top="0.35433070866141736" bottom="0.31496062992125984" header="0.23622047244094491" footer="0.19685039370078741"/>
  <pageSetup paperSize="9" scale="4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99"/>
  </sheetPr>
  <dimension ref="C2:N27"/>
  <sheetViews>
    <sheetView zoomScale="70" zoomScaleNormal="70" workbookViewId="0">
      <selection activeCell="F9" sqref="F9:I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80</v>
      </c>
      <c r="N5" s="112"/>
    </row>
    <row r="6" spans="3:14" ht="63" customHeight="1" x14ac:dyDescent="0.3">
      <c r="D6" s="288" t="s">
        <v>160</v>
      </c>
      <c r="E6" s="289"/>
      <c r="F6" s="144" t="s">
        <v>184</v>
      </c>
      <c r="G6" s="175" t="s">
        <v>176</v>
      </c>
      <c r="H6" s="290" t="s">
        <v>343</v>
      </c>
      <c r="I6" s="290"/>
      <c r="J6" s="172" t="s">
        <v>163</v>
      </c>
      <c r="K6" s="143">
        <v>100</v>
      </c>
      <c r="N6" s="112"/>
    </row>
    <row r="7" spans="3:14" customFormat="1" ht="52.5" customHeight="1" x14ac:dyDescent="0.3">
      <c r="D7" s="288" t="s">
        <v>164</v>
      </c>
      <c r="E7" s="289"/>
      <c r="F7" s="144" t="s">
        <v>191</v>
      </c>
      <c r="G7" s="174" t="s">
        <v>176</v>
      </c>
      <c r="H7" s="291"/>
      <c r="I7" s="291"/>
      <c r="J7" s="171" t="s">
        <v>171</v>
      </c>
      <c r="K7" s="143">
        <v>80</v>
      </c>
    </row>
    <row r="8" spans="3:14" customFormat="1" ht="49.5" customHeight="1" x14ac:dyDescent="0.35">
      <c r="D8" s="176" t="s">
        <v>166</v>
      </c>
      <c r="E8" s="176"/>
      <c r="F8" s="144" t="s">
        <v>191</v>
      </c>
      <c r="G8" s="176" t="s">
        <v>176</v>
      </c>
      <c r="H8" s="292"/>
      <c r="I8" s="292"/>
      <c r="J8" s="173" t="s">
        <v>5</v>
      </c>
      <c r="K8" s="200">
        <f>AVERAGE(K5:K7)</f>
        <v>86.666666666666671</v>
      </c>
    </row>
    <row r="9" spans="3:14" customFormat="1" ht="110.25" customHeight="1" thickBot="1" x14ac:dyDescent="0.3">
      <c r="D9" s="276" t="s">
        <v>165</v>
      </c>
      <c r="E9" s="276"/>
      <c r="F9" s="293" t="s">
        <v>330</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63" x14ac:dyDescent="0.25">
      <c r="D11" s="278"/>
      <c r="E11" s="126" t="s">
        <v>130</v>
      </c>
      <c r="F11" s="142" t="s">
        <v>287</v>
      </c>
      <c r="G11" s="138" t="s">
        <v>304</v>
      </c>
      <c r="H11" s="138" t="s">
        <v>192</v>
      </c>
      <c r="I11" s="140" t="s">
        <v>198</v>
      </c>
      <c r="J11" s="216" t="s">
        <v>193</v>
      </c>
      <c r="K11" s="130">
        <v>30</v>
      </c>
    </row>
    <row r="12" spans="3:14" ht="37.5" x14ac:dyDescent="0.25">
      <c r="D12" s="278"/>
      <c r="E12" s="126" t="s">
        <v>131</v>
      </c>
      <c r="F12" s="142" t="s">
        <v>305</v>
      </c>
      <c r="G12" s="138" t="s">
        <v>304</v>
      </c>
      <c r="H12" s="138" t="s">
        <v>192</v>
      </c>
      <c r="I12" s="140" t="s">
        <v>198</v>
      </c>
      <c r="J12" s="216" t="s">
        <v>306</v>
      </c>
      <c r="K12" s="130">
        <v>30</v>
      </c>
    </row>
    <row r="13" spans="3:14" ht="37.5" x14ac:dyDescent="0.25">
      <c r="D13" s="278"/>
      <c r="E13" s="126" t="s">
        <v>132</v>
      </c>
      <c r="F13" s="142" t="s">
        <v>288</v>
      </c>
      <c r="G13" s="138" t="s">
        <v>304</v>
      </c>
      <c r="H13" s="138" t="s">
        <v>192</v>
      </c>
      <c r="I13" s="140" t="s">
        <v>198</v>
      </c>
      <c r="J13" s="216" t="s">
        <v>196</v>
      </c>
      <c r="K13" s="130">
        <v>20</v>
      </c>
    </row>
    <row r="14" spans="3:14" ht="37.5" x14ac:dyDescent="0.25">
      <c r="D14" s="278"/>
      <c r="E14" s="126" t="s">
        <v>133</v>
      </c>
      <c r="F14" s="142" t="s">
        <v>289</v>
      </c>
      <c r="G14" s="138" t="s">
        <v>304</v>
      </c>
      <c r="H14" s="138" t="s">
        <v>192</v>
      </c>
      <c r="I14" s="140" t="s">
        <v>198</v>
      </c>
      <c r="J14" s="216" t="s">
        <v>307</v>
      </c>
      <c r="K14" s="130">
        <v>20</v>
      </c>
    </row>
    <row r="15" spans="3:14" ht="21" x14ac:dyDescent="0.25">
      <c r="D15" s="278"/>
      <c r="E15" s="221"/>
      <c r="F15" s="142"/>
      <c r="G15" s="138"/>
      <c r="H15" s="138"/>
      <c r="I15" s="140"/>
      <c r="J15" s="216"/>
      <c r="K15" s="130"/>
    </row>
    <row r="16" spans="3:14" ht="21" x14ac:dyDescent="0.25">
      <c r="D16" s="278"/>
      <c r="E16" s="126"/>
      <c r="F16" s="142"/>
      <c r="G16" s="138"/>
      <c r="H16" s="138"/>
      <c r="I16" s="140"/>
      <c r="J16" s="216"/>
      <c r="K16" s="130"/>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honeticPr fontId="53" type="noConversion"/>
  <pageMargins left="0.7" right="0.7" top="0.75" bottom="0.75" header="0.3" footer="0.3"/>
  <pageSetup paperSize="9" scale="4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99"/>
  </sheetPr>
  <dimension ref="C2:N27"/>
  <sheetViews>
    <sheetView zoomScale="70" zoomScaleNormal="70" workbookViewId="0">
      <selection activeCell="F9" sqref="F9:I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80</v>
      </c>
      <c r="N5" s="112"/>
    </row>
    <row r="6" spans="3:14" ht="63" customHeight="1" x14ac:dyDescent="0.3">
      <c r="D6" s="288" t="s">
        <v>160</v>
      </c>
      <c r="E6" s="289"/>
      <c r="F6" s="144" t="s">
        <v>184</v>
      </c>
      <c r="G6" s="175" t="s">
        <v>176</v>
      </c>
      <c r="H6" s="290" t="s">
        <v>344</v>
      </c>
      <c r="I6" s="290"/>
      <c r="J6" s="172" t="s">
        <v>163</v>
      </c>
      <c r="K6" s="143">
        <v>60</v>
      </c>
      <c r="N6" s="112"/>
    </row>
    <row r="7" spans="3:14" customFormat="1" ht="52.5" customHeight="1" x14ac:dyDescent="0.3">
      <c r="D7" s="288" t="s">
        <v>164</v>
      </c>
      <c r="E7" s="289"/>
      <c r="F7" s="144" t="s">
        <v>191</v>
      </c>
      <c r="G7" s="174" t="s">
        <v>176</v>
      </c>
      <c r="H7" s="291"/>
      <c r="I7" s="291"/>
      <c r="J7" s="171" t="s">
        <v>171</v>
      </c>
      <c r="K7" s="143">
        <v>70</v>
      </c>
    </row>
    <row r="8" spans="3:14" customFormat="1" ht="49.5" customHeight="1" x14ac:dyDescent="0.35">
      <c r="D8" s="176" t="s">
        <v>166</v>
      </c>
      <c r="E8" s="176"/>
      <c r="F8" s="144" t="s">
        <v>191</v>
      </c>
      <c r="G8" s="176" t="s">
        <v>176</v>
      </c>
      <c r="H8" s="292"/>
      <c r="I8" s="292"/>
      <c r="J8" s="173" t="s">
        <v>5</v>
      </c>
      <c r="K8" s="200">
        <f>AVERAGE(K5:K7)</f>
        <v>70</v>
      </c>
    </row>
    <row r="9" spans="3:14" customFormat="1" ht="110.25" customHeight="1" thickBot="1" x14ac:dyDescent="0.3">
      <c r="D9" s="276" t="s">
        <v>165</v>
      </c>
      <c r="E9" s="276"/>
      <c r="F9" s="293" t="s">
        <v>331</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37.5" x14ac:dyDescent="0.25">
      <c r="D11" s="278"/>
      <c r="E11" s="126" t="s">
        <v>130</v>
      </c>
      <c r="F11" s="142" t="s">
        <v>248</v>
      </c>
      <c r="G11" s="138" t="s">
        <v>308</v>
      </c>
      <c r="H11" s="138" t="s">
        <v>192</v>
      </c>
      <c r="I11" s="140" t="s">
        <v>198</v>
      </c>
      <c r="J11" s="216" t="s">
        <v>193</v>
      </c>
      <c r="K11" s="130">
        <v>35</v>
      </c>
    </row>
    <row r="12" spans="3:14" ht="37.5" x14ac:dyDescent="0.25">
      <c r="D12" s="278"/>
      <c r="E12" s="126" t="s">
        <v>131</v>
      </c>
      <c r="F12" s="142" t="s">
        <v>249</v>
      </c>
      <c r="G12" s="138" t="s">
        <v>308</v>
      </c>
      <c r="H12" s="138" t="s">
        <v>192</v>
      </c>
      <c r="I12" s="140" t="s">
        <v>198</v>
      </c>
      <c r="J12" s="216" t="s">
        <v>306</v>
      </c>
      <c r="K12" s="130">
        <v>35</v>
      </c>
    </row>
    <row r="13" spans="3:14" ht="37.5" x14ac:dyDescent="0.25">
      <c r="D13" s="278"/>
      <c r="E13" s="126" t="s">
        <v>132</v>
      </c>
      <c r="F13" s="141" t="s">
        <v>250</v>
      </c>
      <c r="G13" s="138" t="s">
        <v>308</v>
      </c>
      <c r="H13" s="138" t="s">
        <v>192</v>
      </c>
      <c r="I13" s="140" t="s">
        <v>198</v>
      </c>
      <c r="J13" s="216" t="s">
        <v>195</v>
      </c>
      <c r="K13" s="130">
        <v>30</v>
      </c>
    </row>
    <row r="14" spans="3:14" ht="21" x14ac:dyDescent="0.25">
      <c r="D14" s="278"/>
      <c r="E14" s="126"/>
      <c r="F14" s="142"/>
      <c r="G14" s="138"/>
      <c r="H14" s="138"/>
      <c r="I14" s="140"/>
      <c r="J14" s="216"/>
      <c r="K14" s="130"/>
    </row>
    <row r="15" spans="3:14" ht="21" x14ac:dyDescent="0.25">
      <c r="D15" s="278"/>
      <c r="E15" s="221"/>
      <c r="F15" s="142"/>
      <c r="G15" s="138"/>
      <c r="H15" s="138"/>
      <c r="I15" s="140"/>
      <c r="J15" s="216"/>
      <c r="K15" s="130"/>
    </row>
    <row r="16" spans="3:14" ht="21" x14ac:dyDescent="0.25">
      <c r="D16" s="278"/>
      <c r="E16" s="126"/>
      <c r="F16" s="142"/>
      <c r="G16" s="138"/>
      <c r="H16" s="138"/>
      <c r="I16" s="140"/>
      <c r="J16" s="216"/>
      <c r="K16" s="130"/>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K42"/>
  <sheetViews>
    <sheetView showGridLines="0" topLeftCell="A13" workbookViewId="0">
      <selection activeCell="H32" sqref="H32"/>
    </sheetView>
  </sheetViews>
  <sheetFormatPr defaultRowHeight="15" x14ac:dyDescent="0.25"/>
  <cols>
    <col min="9" max="11" width="26.85546875" customWidth="1"/>
  </cols>
  <sheetData>
    <row r="10" spans="9:11" ht="15.75" thickBot="1" x14ac:dyDescent="0.3"/>
    <row r="11" spans="9:11" ht="30.75" thickBot="1" x14ac:dyDescent="0.3">
      <c r="I11" s="1" t="s">
        <v>10</v>
      </c>
      <c r="J11" s="2"/>
      <c r="K11" s="3"/>
    </row>
    <row r="13" spans="9:11" ht="15.75" thickBot="1" x14ac:dyDescent="0.3"/>
    <row r="14" spans="9:11" ht="15.75" thickBot="1" x14ac:dyDescent="0.3">
      <c r="I14" s="4" t="s">
        <v>0</v>
      </c>
      <c r="J14" s="5"/>
      <c r="K14" s="6"/>
    </row>
    <row r="15" spans="9:11" ht="15.75" thickBot="1" x14ac:dyDescent="0.3">
      <c r="I15" s="4" t="s">
        <v>11</v>
      </c>
      <c r="J15" s="5"/>
      <c r="K15" s="6"/>
    </row>
    <row r="16" spans="9:11" ht="15.75" thickBot="1" x14ac:dyDescent="0.3">
      <c r="I16" s="1" t="s">
        <v>1</v>
      </c>
      <c r="J16" s="2"/>
      <c r="K16" s="3"/>
    </row>
    <row r="17" spans="9:11" x14ac:dyDescent="0.25">
      <c r="I17" s="23" t="s">
        <v>2</v>
      </c>
      <c r="J17" s="24" t="s">
        <v>3</v>
      </c>
      <c r="K17" s="25" t="s">
        <v>4</v>
      </c>
    </row>
    <row r="18" spans="9:11" x14ac:dyDescent="0.25">
      <c r="I18" s="7"/>
      <c r="J18" s="8" t="s">
        <v>12</v>
      </c>
      <c r="K18" s="9"/>
    </row>
    <row r="19" spans="9:11" x14ac:dyDescent="0.25">
      <c r="I19" s="7"/>
      <c r="J19" s="8"/>
      <c r="K19" s="9"/>
    </row>
    <row r="20" spans="9:11" x14ac:dyDescent="0.25">
      <c r="I20" s="7"/>
      <c r="J20" s="8"/>
      <c r="K20" s="9"/>
    </row>
    <row r="21" spans="9:11" x14ac:dyDescent="0.25">
      <c r="I21" s="7"/>
      <c r="J21" s="8"/>
      <c r="K21" s="9"/>
    </row>
    <row r="22" spans="9:11" ht="15.75" thickBot="1" x14ac:dyDescent="0.3">
      <c r="I22" s="18"/>
      <c r="J22" s="19"/>
      <c r="K22" s="26"/>
    </row>
    <row r="23" spans="9:11" ht="15.75" thickBot="1" x14ac:dyDescent="0.3">
      <c r="I23" s="20" t="s">
        <v>5</v>
      </c>
      <c r="J23" s="21"/>
      <c r="K23" s="28">
        <f>SUM(K18:K22)</f>
        <v>0</v>
      </c>
    </row>
    <row r="24" spans="9:11" ht="15.75" thickBot="1" x14ac:dyDescent="0.3">
      <c r="I24" s="1" t="s">
        <v>6</v>
      </c>
      <c r="J24" s="2"/>
      <c r="K24" s="3"/>
    </row>
    <row r="25" spans="9:11" x14ac:dyDescent="0.25">
      <c r="I25" s="23" t="s">
        <v>2</v>
      </c>
      <c r="J25" s="24" t="s">
        <v>3</v>
      </c>
      <c r="K25" s="25" t="s">
        <v>22</v>
      </c>
    </row>
    <row r="26" spans="9:11" x14ac:dyDescent="0.25">
      <c r="I26" s="7"/>
      <c r="J26" s="8" t="s">
        <v>12</v>
      </c>
      <c r="K26" s="9"/>
    </row>
    <row r="27" spans="9:11" x14ac:dyDescent="0.25">
      <c r="I27" s="7"/>
      <c r="J27" s="8"/>
      <c r="K27" s="9"/>
    </row>
    <row r="28" spans="9:11" x14ac:dyDescent="0.25">
      <c r="I28" s="7"/>
      <c r="J28" s="8"/>
      <c r="K28" s="9"/>
    </row>
    <row r="29" spans="9:11" x14ac:dyDescent="0.25">
      <c r="I29" s="7"/>
      <c r="J29" s="8"/>
      <c r="K29" s="9"/>
    </row>
    <row r="30" spans="9:11" ht="15.75" thickBot="1" x14ac:dyDescent="0.3">
      <c r="I30" s="18"/>
      <c r="J30" s="19"/>
      <c r="K30" s="26"/>
    </row>
    <row r="31" spans="9:11" ht="15.75" thickBot="1" x14ac:dyDescent="0.3">
      <c r="I31" s="20" t="s">
        <v>5</v>
      </c>
      <c r="J31" s="21"/>
      <c r="K31" s="28">
        <f>SUM(K26:K30)</f>
        <v>0</v>
      </c>
    </row>
    <row r="32" spans="9:11" ht="27.75" customHeight="1" thickBot="1" x14ac:dyDescent="0.3">
      <c r="I32" s="15" t="s">
        <v>13</v>
      </c>
      <c r="J32" s="16"/>
      <c r="K32" s="17"/>
    </row>
    <row r="33" spans="9:11" ht="27.75" customHeight="1" thickBot="1" x14ac:dyDescent="0.3">
      <c r="I33" s="15" t="s">
        <v>14</v>
      </c>
      <c r="J33" s="16"/>
      <c r="K33" s="10"/>
    </row>
    <row r="34" spans="9:11" ht="15.75" thickBot="1" x14ac:dyDescent="0.3">
      <c r="I34" s="1" t="s">
        <v>7</v>
      </c>
      <c r="J34" s="2"/>
      <c r="K34" s="3"/>
    </row>
    <row r="35" spans="9:11" x14ac:dyDescent="0.25">
      <c r="I35" s="23" t="s">
        <v>15</v>
      </c>
      <c r="J35" s="24" t="s">
        <v>3</v>
      </c>
      <c r="K35" s="25" t="s">
        <v>16</v>
      </c>
    </row>
    <row r="36" spans="9:11" ht="30" x14ac:dyDescent="0.25">
      <c r="I36" s="22" t="s">
        <v>17</v>
      </c>
      <c r="J36" s="8"/>
      <c r="K36" s="9" t="s">
        <v>20</v>
      </c>
    </row>
    <row r="37" spans="9:11" ht="45" x14ac:dyDescent="0.25">
      <c r="I37" s="22" t="s">
        <v>18</v>
      </c>
      <c r="J37" s="8"/>
      <c r="K37" s="9" t="s">
        <v>21</v>
      </c>
    </row>
    <row r="38" spans="9:11" ht="30" x14ac:dyDescent="0.25">
      <c r="I38" s="22" t="s">
        <v>19</v>
      </c>
      <c r="J38" s="8"/>
      <c r="K38" s="9" t="s">
        <v>20</v>
      </c>
    </row>
    <row r="39" spans="9:11" ht="31.5" customHeight="1" thickBot="1" x14ac:dyDescent="0.3">
      <c r="I39" s="22"/>
      <c r="J39" s="8"/>
      <c r="K39" s="26"/>
    </row>
    <row r="40" spans="9:11" ht="15.75" thickBot="1" x14ac:dyDescent="0.3">
      <c r="I40" s="20" t="s">
        <v>5</v>
      </c>
      <c r="J40" s="21"/>
      <c r="K40" s="27"/>
    </row>
    <row r="41" spans="9:11" x14ac:dyDescent="0.25">
      <c r="I41" s="13" t="s">
        <v>8</v>
      </c>
      <c r="J41" s="14" t="s">
        <v>9</v>
      </c>
    </row>
    <row r="42" spans="9:11" ht="15.75" thickBot="1" x14ac:dyDescent="0.3">
      <c r="I42" s="11"/>
      <c r="J42" s="12"/>
    </row>
  </sheetData>
  <phoneticPr fontId="2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99"/>
  </sheetPr>
  <dimension ref="C2:N27"/>
  <sheetViews>
    <sheetView zoomScaleNormal="100" workbookViewId="0">
      <selection activeCell="H7" sqref="H7:I7"/>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100</v>
      </c>
      <c r="N5" s="112"/>
    </row>
    <row r="6" spans="3:14" ht="63" customHeight="1" x14ac:dyDescent="0.3">
      <c r="D6" s="288" t="s">
        <v>160</v>
      </c>
      <c r="E6" s="289"/>
      <c r="F6" s="144" t="s">
        <v>184</v>
      </c>
      <c r="G6" s="175" t="s">
        <v>176</v>
      </c>
      <c r="H6" s="290" t="s">
        <v>345</v>
      </c>
      <c r="I6" s="290"/>
      <c r="J6" s="172" t="s">
        <v>163</v>
      </c>
      <c r="K6" s="143">
        <v>100</v>
      </c>
      <c r="N6" s="112"/>
    </row>
    <row r="7" spans="3:14" customFormat="1" ht="52.5" customHeight="1" x14ac:dyDescent="0.3">
      <c r="D7" s="288" t="s">
        <v>164</v>
      </c>
      <c r="E7" s="289"/>
      <c r="F7" s="144" t="s">
        <v>191</v>
      </c>
      <c r="G7" s="174" t="s">
        <v>176</v>
      </c>
      <c r="H7" s="291"/>
      <c r="I7" s="291"/>
      <c r="J7" s="171" t="s">
        <v>171</v>
      </c>
      <c r="K7" s="143">
        <v>80</v>
      </c>
    </row>
    <row r="8" spans="3:14" customFormat="1" ht="49.5" customHeight="1" x14ac:dyDescent="0.35">
      <c r="D8" s="176" t="s">
        <v>166</v>
      </c>
      <c r="E8" s="176"/>
      <c r="F8" s="144" t="s">
        <v>191</v>
      </c>
      <c r="G8" s="176" t="s">
        <v>176</v>
      </c>
      <c r="H8" s="292"/>
      <c r="I8" s="292"/>
      <c r="J8" s="173" t="s">
        <v>5</v>
      </c>
      <c r="K8" s="200">
        <f>AVERAGE(K5:K7)</f>
        <v>93.333333333333329</v>
      </c>
    </row>
    <row r="9" spans="3:14" customFormat="1" ht="110.25" customHeight="1" thickBot="1" x14ac:dyDescent="0.3">
      <c r="D9" s="276" t="s">
        <v>165</v>
      </c>
      <c r="E9" s="276"/>
      <c r="F9" s="293" t="s">
        <v>309</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37.5" x14ac:dyDescent="0.25">
      <c r="D11" s="278"/>
      <c r="E11" s="126" t="s">
        <v>130</v>
      </c>
      <c r="F11" s="142" t="s">
        <v>239</v>
      </c>
      <c r="G11" s="138" t="s">
        <v>310</v>
      </c>
      <c r="H11" s="138" t="s">
        <v>192</v>
      </c>
      <c r="I11" s="140" t="s">
        <v>198</v>
      </c>
      <c r="J11" s="139">
        <v>44377</v>
      </c>
      <c r="K11" s="130">
        <v>30</v>
      </c>
    </row>
    <row r="12" spans="3:14" ht="112.5" x14ac:dyDescent="0.25">
      <c r="D12" s="278"/>
      <c r="E12" s="126" t="s">
        <v>131</v>
      </c>
      <c r="F12" s="142" t="s">
        <v>244</v>
      </c>
      <c r="G12" s="138" t="s">
        <v>310</v>
      </c>
      <c r="H12" s="138" t="s">
        <v>192</v>
      </c>
      <c r="I12" s="140" t="s">
        <v>198</v>
      </c>
      <c r="J12" s="139" t="s">
        <v>245</v>
      </c>
      <c r="K12" s="130">
        <v>25</v>
      </c>
    </row>
    <row r="13" spans="3:14" ht="37.5" x14ac:dyDescent="0.25">
      <c r="D13" s="278"/>
      <c r="E13" s="126" t="s">
        <v>132</v>
      </c>
      <c r="F13" s="141" t="s">
        <v>240</v>
      </c>
      <c r="G13" s="138" t="s">
        <v>310</v>
      </c>
      <c r="H13" s="138" t="s">
        <v>192</v>
      </c>
      <c r="I13" s="140" t="s">
        <v>198</v>
      </c>
      <c r="J13" s="139">
        <v>44499</v>
      </c>
      <c r="K13" s="130">
        <v>25</v>
      </c>
    </row>
    <row r="14" spans="3:14" ht="37.5" x14ac:dyDescent="0.25">
      <c r="D14" s="278"/>
      <c r="E14" s="126" t="s">
        <v>133</v>
      </c>
      <c r="F14" s="141" t="s">
        <v>241</v>
      </c>
      <c r="G14" s="138" t="s">
        <v>310</v>
      </c>
      <c r="H14" s="138" t="s">
        <v>192</v>
      </c>
      <c r="I14" s="140" t="s">
        <v>198</v>
      </c>
      <c r="J14" s="139">
        <v>44561</v>
      </c>
      <c r="K14" s="130">
        <v>20</v>
      </c>
    </row>
    <row r="15" spans="3:14" ht="21" x14ac:dyDescent="0.25">
      <c r="D15" s="278"/>
      <c r="E15" s="221"/>
      <c r="F15" s="142"/>
      <c r="G15" s="138"/>
      <c r="H15" s="138"/>
      <c r="I15" s="140"/>
      <c r="J15" s="216"/>
      <c r="K15" s="130"/>
    </row>
    <row r="16" spans="3:14" ht="21" x14ac:dyDescent="0.25">
      <c r="D16" s="278"/>
      <c r="E16" s="126"/>
      <c r="F16" s="142"/>
      <c r="G16" s="138"/>
      <c r="H16" s="138"/>
      <c r="I16" s="140"/>
      <c r="J16" s="216"/>
      <c r="K16" s="130"/>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honeticPr fontId="53" type="noConversion"/>
  <pageMargins left="0.7" right="0.7" top="0.75" bottom="0.75" header="0.3" footer="0.3"/>
  <pageSetup paperSize="9" scale="4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6FF99"/>
  </sheetPr>
  <dimension ref="C2:N27"/>
  <sheetViews>
    <sheetView topLeftCell="B1" zoomScale="85" zoomScaleNormal="85" workbookViewId="0">
      <selection activeCell="H8" sqref="H8:I8"/>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80</v>
      </c>
      <c r="N5" s="112"/>
    </row>
    <row r="6" spans="3:14" ht="63" customHeight="1" x14ac:dyDescent="0.3">
      <c r="D6" s="288" t="s">
        <v>160</v>
      </c>
      <c r="E6" s="289"/>
      <c r="F6" s="144" t="s">
        <v>184</v>
      </c>
      <c r="G6" s="175" t="s">
        <v>176</v>
      </c>
      <c r="H6" s="290" t="s">
        <v>347</v>
      </c>
      <c r="I6" s="290"/>
      <c r="J6" s="172" t="s">
        <v>163</v>
      </c>
      <c r="K6" s="143">
        <v>100</v>
      </c>
      <c r="N6" s="112"/>
    </row>
    <row r="7" spans="3:14" customFormat="1" ht="52.5" customHeight="1" x14ac:dyDescent="0.3">
      <c r="D7" s="288" t="s">
        <v>164</v>
      </c>
      <c r="E7" s="289"/>
      <c r="F7" s="144" t="s">
        <v>191</v>
      </c>
      <c r="G7" s="174" t="s">
        <v>176</v>
      </c>
      <c r="H7" s="291"/>
      <c r="I7" s="291"/>
      <c r="J7" s="171" t="s">
        <v>171</v>
      </c>
      <c r="K7" s="143">
        <v>80</v>
      </c>
    </row>
    <row r="8" spans="3:14" customFormat="1" ht="49.5" customHeight="1" x14ac:dyDescent="0.35">
      <c r="D8" s="176" t="s">
        <v>166</v>
      </c>
      <c r="E8" s="176"/>
      <c r="F8" s="144" t="s">
        <v>191</v>
      </c>
      <c r="G8" s="176" t="s">
        <v>176</v>
      </c>
      <c r="H8" s="292"/>
      <c r="I8" s="292"/>
      <c r="J8" s="173" t="s">
        <v>5</v>
      </c>
      <c r="K8" s="200">
        <f>AVERAGE(K5:K7)</f>
        <v>86.666666666666671</v>
      </c>
    </row>
    <row r="9" spans="3:14" customFormat="1" ht="110.25" customHeight="1" thickBot="1" x14ac:dyDescent="0.3">
      <c r="D9" s="276" t="s">
        <v>165</v>
      </c>
      <c r="E9" s="276"/>
      <c r="F9" s="293" t="s">
        <v>311</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37.5" x14ac:dyDescent="0.25">
      <c r="D11" s="278"/>
      <c r="E11" s="126" t="s">
        <v>130</v>
      </c>
      <c r="F11" s="142" t="s">
        <v>254</v>
      </c>
      <c r="G11" s="138" t="s">
        <v>312</v>
      </c>
      <c r="H11" s="138" t="s">
        <v>262</v>
      </c>
      <c r="I11" s="140" t="s">
        <v>206</v>
      </c>
      <c r="J11" s="139">
        <v>44331</v>
      </c>
      <c r="K11" s="130">
        <v>10</v>
      </c>
    </row>
    <row r="12" spans="3:14" ht="37.5" x14ac:dyDescent="0.25">
      <c r="D12" s="278"/>
      <c r="E12" s="126" t="s">
        <v>131</v>
      </c>
      <c r="F12" s="142" t="s">
        <v>256</v>
      </c>
      <c r="G12" s="138" t="s">
        <v>312</v>
      </c>
      <c r="H12" s="138" t="s">
        <v>263</v>
      </c>
      <c r="I12" s="140" t="s">
        <v>206</v>
      </c>
      <c r="J12" s="139">
        <v>44346</v>
      </c>
      <c r="K12" s="130">
        <v>25</v>
      </c>
    </row>
    <row r="13" spans="3:14" ht="37.5" x14ac:dyDescent="0.25">
      <c r="D13" s="278"/>
      <c r="E13" s="126" t="s">
        <v>132</v>
      </c>
      <c r="F13" s="142" t="s">
        <v>257</v>
      </c>
      <c r="G13" s="138" t="s">
        <v>312</v>
      </c>
      <c r="H13" s="138" t="s">
        <v>263</v>
      </c>
      <c r="I13" s="140" t="s">
        <v>206</v>
      </c>
      <c r="J13" s="139">
        <v>44377</v>
      </c>
      <c r="K13" s="130">
        <v>25</v>
      </c>
    </row>
    <row r="14" spans="3:14" ht="37.5" x14ac:dyDescent="0.25">
      <c r="D14" s="278"/>
      <c r="E14" s="126" t="s">
        <v>133</v>
      </c>
      <c r="F14" s="142" t="s">
        <v>258</v>
      </c>
      <c r="G14" s="138" t="s">
        <v>312</v>
      </c>
      <c r="H14" s="138" t="s">
        <v>263</v>
      </c>
      <c r="I14" s="138" t="s">
        <v>192</v>
      </c>
      <c r="J14" s="139">
        <v>44438</v>
      </c>
      <c r="K14" s="130">
        <v>25</v>
      </c>
    </row>
    <row r="15" spans="3:14" ht="37.5" x14ac:dyDescent="0.25">
      <c r="D15" s="278"/>
      <c r="E15" s="126" t="s">
        <v>134</v>
      </c>
      <c r="F15" s="142" t="s">
        <v>259</v>
      </c>
      <c r="G15" s="138" t="s">
        <v>312</v>
      </c>
      <c r="H15" s="138" t="s">
        <v>192</v>
      </c>
      <c r="I15" s="138" t="s">
        <v>192</v>
      </c>
      <c r="J15" s="139">
        <v>44469</v>
      </c>
      <c r="K15" s="130">
        <v>10</v>
      </c>
    </row>
    <row r="16" spans="3:14" ht="37.5" x14ac:dyDescent="0.25">
      <c r="D16" s="278"/>
      <c r="E16" s="126" t="s">
        <v>260</v>
      </c>
      <c r="F16" s="142" t="s">
        <v>261</v>
      </c>
      <c r="G16" s="138" t="s">
        <v>312</v>
      </c>
      <c r="H16" s="138" t="s">
        <v>192</v>
      </c>
      <c r="I16" s="138" t="s">
        <v>192</v>
      </c>
      <c r="J16" s="139">
        <v>44499</v>
      </c>
      <c r="K16" s="219">
        <v>5</v>
      </c>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honeticPr fontId="5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99"/>
  </sheetPr>
  <dimension ref="C2:N27"/>
  <sheetViews>
    <sheetView topLeftCell="B4" zoomScale="85" zoomScaleNormal="85" workbookViewId="0">
      <selection activeCell="F9" sqref="F9:I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100</v>
      </c>
      <c r="N5" s="112"/>
    </row>
    <row r="6" spans="3:14" ht="63" customHeight="1" x14ac:dyDescent="0.3">
      <c r="D6" s="288" t="s">
        <v>160</v>
      </c>
      <c r="E6" s="289"/>
      <c r="F6" s="144" t="s">
        <v>184</v>
      </c>
      <c r="G6" s="175" t="s">
        <v>176</v>
      </c>
      <c r="H6" s="290" t="s">
        <v>348</v>
      </c>
      <c r="I6" s="290"/>
      <c r="J6" s="172" t="s">
        <v>163</v>
      </c>
      <c r="K6" s="143">
        <v>80</v>
      </c>
      <c r="N6" s="112"/>
    </row>
    <row r="7" spans="3:14" customFormat="1" ht="52.5" customHeight="1" x14ac:dyDescent="0.3">
      <c r="D7" s="288" t="s">
        <v>164</v>
      </c>
      <c r="E7" s="289"/>
      <c r="F7" s="144" t="s">
        <v>191</v>
      </c>
      <c r="G7" s="174" t="s">
        <v>176</v>
      </c>
      <c r="H7" s="291"/>
      <c r="I7" s="291"/>
      <c r="J7" s="171" t="s">
        <v>171</v>
      </c>
      <c r="K7" s="143">
        <v>80</v>
      </c>
    </row>
    <row r="8" spans="3:14" customFormat="1" ht="49.5" customHeight="1" x14ac:dyDescent="0.35">
      <c r="D8" s="176" t="s">
        <v>166</v>
      </c>
      <c r="E8" s="176"/>
      <c r="F8" s="144" t="s">
        <v>191</v>
      </c>
      <c r="G8" s="176" t="s">
        <v>176</v>
      </c>
      <c r="H8" s="292"/>
      <c r="I8" s="292"/>
      <c r="J8" s="173" t="s">
        <v>5</v>
      </c>
      <c r="K8" s="200">
        <f>AVERAGE(K5:K7)</f>
        <v>86.666666666666671</v>
      </c>
    </row>
    <row r="9" spans="3:14" customFormat="1" ht="110.25" customHeight="1" thickBot="1" x14ac:dyDescent="0.3">
      <c r="D9" s="276" t="s">
        <v>165</v>
      </c>
      <c r="E9" s="276"/>
      <c r="F9" s="293" t="s">
        <v>313</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47.25" x14ac:dyDescent="0.25">
      <c r="D11" s="278"/>
      <c r="E11" s="126" t="s">
        <v>130</v>
      </c>
      <c r="F11" s="142" t="s">
        <v>270</v>
      </c>
      <c r="G11" s="138" t="s">
        <v>314</v>
      </c>
      <c r="H11" s="138" t="s">
        <v>192</v>
      </c>
      <c r="I11" s="138" t="s">
        <v>192</v>
      </c>
      <c r="J11" s="139" t="s">
        <v>269</v>
      </c>
      <c r="K11" s="130">
        <v>25</v>
      </c>
    </row>
    <row r="12" spans="3:14" ht="56.25" x14ac:dyDescent="0.25">
      <c r="D12" s="278"/>
      <c r="E12" s="126" t="s">
        <v>131</v>
      </c>
      <c r="F12" s="142" t="s">
        <v>266</v>
      </c>
      <c r="G12" s="138" t="s">
        <v>314</v>
      </c>
      <c r="H12" s="138" t="s">
        <v>192</v>
      </c>
      <c r="I12" s="138" t="s">
        <v>192</v>
      </c>
      <c r="J12" s="139" t="s">
        <v>271</v>
      </c>
      <c r="K12" s="130">
        <v>25</v>
      </c>
    </row>
    <row r="13" spans="3:14" ht="56.25" x14ac:dyDescent="0.25">
      <c r="D13" s="278"/>
      <c r="E13" s="126" t="s">
        <v>132</v>
      </c>
      <c r="F13" s="142" t="s">
        <v>267</v>
      </c>
      <c r="G13" s="138" t="s">
        <v>314</v>
      </c>
      <c r="H13" s="138" t="s">
        <v>192</v>
      </c>
      <c r="I13" s="138" t="s">
        <v>192</v>
      </c>
      <c r="J13" s="139" t="s">
        <v>273</v>
      </c>
      <c r="K13" s="130">
        <v>25</v>
      </c>
    </row>
    <row r="14" spans="3:14" ht="75" x14ac:dyDescent="0.25">
      <c r="D14" s="278"/>
      <c r="E14" s="126" t="s">
        <v>133</v>
      </c>
      <c r="F14" s="142" t="s">
        <v>268</v>
      </c>
      <c r="G14" s="138" t="s">
        <v>314</v>
      </c>
      <c r="H14" s="138" t="s">
        <v>192</v>
      </c>
      <c r="I14" s="138" t="s">
        <v>192</v>
      </c>
      <c r="J14" s="139" t="s">
        <v>272</v>
      </c>
      <c r="K14" s="130">
        <v>25</v>
      </c>
    </row>
    <row r="15" spans="3:14" ht="21" x14ac:dyDescent="0.25">
      <c r="D15" s="278"/>
      <c r="E15" s="126"/>
      <c r="F15" s="142"/>
      <c r="G15" s="138"/>
      <c r="H15" s="138"/>
      <c r="I15" s="138"/>
      <c r="J15" s="139"/>
      <c r="K15" s="130"/>
    </row>
    <row r="16" spans="3:14" ht="21" x14ac:dyDescent="0.25">
      <c r="D16" s="278"/>
      <c r="E16" s="126"/>
      <c r="F16" s="142"/>
      <c r="G16" s="138"/>
      <c r="H16" s="138"/>
      <c r="I16" s="138"/>
      <c r="J16" s="139"/>
      <c r="K16" s="219"/>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ageMargins left="0.7" right="0.7" top="0.75" bottom="0.75" header="0.3" footer="0.3"/>
  <pageSetup paperSize="9" scale="4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99"/>
  </sheetPr>
  <dimension ref="C2:N27"/>
  <sheetViews>
    <sheetView topLeftCell="E1" workbookViewId="0">
      <selection activeCell="F7" sqref="F7:F8"/>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80</v>
      </c>
      <c r="N5" s="112"/>
    </row>
    <row r="6" spans="3:14" ht="63" customHeight="1" x14ac:dyDescent="0.3">
      <c r="D6" s="288" t="s">
        <v>160</v>
      </c>
      <c r="E6" s="289"/>
      <c r="F6" s="144" t="s">
        <v>184</v>
      </c>
      <c r="G6" s="175" t="s">
        <v>176</v>
      </c>
      <c r="H6" s="290" t="s">
        <v>332</v>
      </c>
      <c r="I6" s="290"/>
      <c r="J6" s="172" t="s">
        <v>163</v>
      </c>
      <c r="K6" s="143">
        <v>80</v>
      </c>
      <c r="N6" s="112"/>
    </row>
    <row r="7" spans="3:14" customFormat="1" ht="52.5" customHeight="1" x14ac:dyDescent="0.3">
      <c r="D7" s="288" t="s">
        <v>164</v>
      </c>
      <c r="E7" s="289"/>
      <c r="F7" s="144" t="s">
        <v>191</v>
      </c>
      <c r="G7" s="174" t="s">
        <v>176</v>
      </c>
      <c r="H7" s="291"/>
      <c r="I7" s="291"/>
      <c r="J7" s="171" t="s">
        <v>171</v>
      </c>
      <c r="K7" s="143">
        <v>80</v>
      </c>
    </row>
    <row r="8" spans="3:14" customFormat="1" ht="49.5" customHeight="1" x14ac:dyDescent="0.35">
      <c r="D8" s="176" t="s">
        <v>166</v>
      </c>
      <c r="E8" s="176"/>
      <c r="F8" s="144" t="s">
        <v>191</v>
      </c>
      <c r="G8" s="176" t="s">
        <v>176</v>
      </c>
      <c r="H8" s="292"/>
      <c r="I8" s="292"/>
      <c r="J8" s="173" t="s">
        <v>5</v>
      </c>
      <c r="K8" s="200">
        <f>AVERAGE(K5:K7)</f>
        <v>80</v>
      </c>
    </row>
    <row r="9" spans="3:14" customFormat="1" ht="110.25" customHeight="1" thickBot="1" x14ac:dyDescent="0.3">
      <c r="D9" s="276" t="s">
        <v>165</v>
      </c>
      <c r="E9" s="276"/>
      <c r="F9" s="293" t="s">
        <v>315</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110.25" x14ac:dyDescent="0.25">
      <c r="D11" s="278"/>
      <c r="E11" s="126" t="s">
        <v>130</v>
      </c>
      <c r="F11" s="142" t="s">
        <v>215</v>
      </c>
      <c r="G11" s="138" t="s">
        <v>316</v>
      </c>
      <c r="H11" s="138" t="s">
        <v>214</v>
      </c>
      <c r="I11" s="140" t="s">
        <v>206</v>
      </c>
      <c r="J11" s="139">
        <v>44561</v>
      </c>
      <c r="K11" s="130">
        <v>50</v>
      </c>
    </row>
    <row r="12" spans="3:14" ht="110.25" x14ac:dyDescent="0.25">
      <c r="D12" s="278"/>
      <c r="E12" s="126" t="s">
        <v>131</v>
      </c>
      <c r="F12" s="142" t="s">
        <v>215</v>
      </c>
      <c r="G12" s="138" t="s">
        <v>316</v>
      </c>
      <c r="H12" s="138" t="s">
        <v>214</v>
      </c>
      <c r="I12" s="140" t="s">
        <v>216</v>
      </c>
      <c r="J12" s="139">
        <v>44561</v>
      </c>
      <c r="K12" s="130">
        <v>30</v>
      </c>
    </row>
    <row r="13" spans="3:14" ht="110.25" x14ac:dyDescent="0.25">
      <c r="D13" s="278"/>
      <c r="E13" s="126" t="s">
        <v>132</v>
      </c>
      <c r="F13" s="142" t="s">
        <v>215</v>
      </c>
      <c r="G13" s="138" t="s">
        <v>316</v>
      </c>
      <c r="H13" s="138" t="s">
        <v>214</v>
      </c>
      <c r="I13" s="140" t="s">
        <v>217</v>
      </c>
      <c r="J13" s="139">
        <v>44561</v>
      </c>
      <c r="K13" s="130">
        <v>20</v>
      </c>
    </row>
    <row r="14" spans="3:14" ht="21" x14ac:dyDescent="0.25">
      <c r="D14" s="278"/>
      <c r="E14" s="126"/>
      <c r="F14" s="142"/>
      <c r="G14" s="138"/>
      <c r="H14" s="138"/>
      <c r="I14" s="138"/>
      <c r="J14" s="139"/>
      <c r="K14" s="130"/>
    </row>
    <row r="15" spans="3:14" ht="21" x14ac:dyDescent="0.25">
      <c r="D15" s="278"/>
      <c r="E15" s="126"/>
      <c r="F15" s="142"/>
      <c r="G15" s="138"/>
      <c r="H15" s="138"/>
      <c r="I15" s="138"/>
      <c r="J15" s="139"/>
      <c r="K15" s="130"/>
    </row>
    <row r="16" spans="3:14" ht="21" x14ac:dyDescent="0.25">
      <c r="D16" s="278"/>
      <c r="E16" s="126"/>
      <c r="F16" s="142"/>
      <c r="G16" s="138"/>
      <c r="H16" s="138"/>
      <c r="I16" s="138"/>
      <c r="J16" s="139"/>
      <c r="K16" s="219"/>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FF99"/>
  </sheetPr>
  <dimension ref="C2:N27"/>
  <sheetViews>
    <sheetView zoomScale="70" zoomScaleNormal="70" workbookViewId="0">
      <selection activeCell="F7" sqref="F7:F8"/>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80</v>
      </c>
      <c r="N5" s="112"/>
    </row>
    <row r="6" spans="3:14" ht="63" customHeight="1" x14ac:dyDescent="0.3">
      <c r="D6" s="288" t="s">
        <v>160</v>
      </c>
      <c r="E6" s="289"/>
      <c r="F6" s="144" t="s">
        <v>184</v>
      </c>
      <c r="G6" s="175" t="s">
        <v>176</v>
      </c>
      <c r="H6" s="290" t="s">
        <v>349</v>
      </c>
      <c r="I6" s="290"/>
      <c r="J6" s="172" t="s">
        <v>163</v>
      </c>
      <c r="K6" s="143">
        <v>100</v>
      </c>
      <c r="N6" s="112"/>
    </row>
    <row r="7" spans="3:14" customFormat="1" ht="52.5" customHeight="1" x14ac:dyDescent="0.3">
      <c r="D7" s="288" t="s">
        <v>164</v>
      </c>
      <c r="E7" s="289"/>
      <c r="F7" s="144" t="s">
        <v>191</v>
      </c>
      <c r="G7" s="174" t="s">
        <v>176</v>
      </c>
      <c r="H7" s="291"/>
      <c r="I7" s="291"/>
      <c r="J7" s="171" t="s">
        <v>171</v>
      </c>
      <c r="K7" s="143">
        <v>80</v>
      </c>
    </row>
    <row r="8" spans="3:14" customFormat="1" ht="49.5" customHeight="1" x14ac:dyDescent="0.35">
      <c r="D8" s="176" t="s">
        <v>166</v>
      </c>
      <c r="E8" s="176"/>
      <c r="F8" s="144" t="s">
        <v>191</v>
      </c>
      <c r="G8" s="176" t="s">
        <v>176</v>
      </c>
      <c r="H8" s="292"/>
      <c r="I8" s="292"/>
      <c r="J8" s="173" t="s">
        <v>5</v>
      </c>
      <c r="K8" s="200">
        <f>AVERAGE(K5:K7)</f>
        <v>86.666666666666671</v>
      </c>
    </row>
    <row r="9" spans="3:14" customFormat="1" ht="110.25" customHeight="1" thickBot="1" x14ac:dyDescent="0.3">
      <c r="D9" s="276" t="s">
        <v>165</v>
      </c>
      <c r="E9" s="276"/>
      <c r="F9" s="293" t="s">
        <v>317</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47.25" x14ac:dyDescent="0.25">
      <c r="D11" s="278"/>
      <c r="E11" s="126" t="s">
        <v>130</v>
      </c>
      <c r="F11" s="142" t="s">
        <v>318</v>
      </c>
      <c r="G11" s="138" t="s">
        <v>323</v>
      </c>
      <c r="H11" s="138" t="s">
        <v>192</v>
      </c>
      <c r="I11" s="140" t="s">
        <v>324</v>
      </c>
      <c r="J11" s="216" t="s">
        <v>325</v>
      </c>
      <c r="K11" s="130">
        <v>25</v>
      </c>
    </row>
    <row r="12" spans="3:14" ht="37.5" x14ac:dyDescent="0.25">
      <c r="D12" s="278"/>
      <c r="E12" s="126" t="s">
        <v>131</v>
      </c>
      <c r="F12" s="142" t="s">
        <v>319</v>
      </c>
      <c r="G12" s="138" t="s">
        <v>323</v>
      </c>
      <c r="H12" s="138" t="s">
        <v>192</v>
      </c>
      <c r="I12" s="140" t="s">
        <v>324</v>
      </c>
      <c r="J12" s="216" t="s">
        <v>326</v>
      </c>
      <c r="K12" s="130">
        <v>20</v>
      </c>
    </row>
    <row r="13" spans="3:14" ht="37.5" x14ac:dyDescent="0.25">
      <c r="D13" s="278"/>
      <c r="E13" s="126" t="s">
        <v>132</v>
      </c>
      <c r="F13" s="142" t="s">
        <v>320</v>
      </c>
      <c r="G13" s="138" t="s">
        <v>323</v>
      </c>
      <c r="H13" s="138" t="s">
        <v>192</v>
      </c>
      <c r="I13" s="140" t="s">
        <v>324</v>
      </c>
      <c r="J13" s="216" t="s">
        <v>306</v>
      </c>
      <c r="K13" s="130">
        <v>20</v>
      </c>
    </row>
    <row r="14" spans="3:14" ht="37.5" x14ac:dyDescent="0.25">
      <c r="D14" s="278"/>
      <c r="E14" s="126" t="s">
        <v>133</v>
      </c>
      <c r="F14" s="142" t="s">
        <v>321</v>
      </c>
      <c r="G14" s="138" t="s">
        <v>323</v>
      </c>
      <c r="H14" s="138" t="s">
        <v>192</v>
      </c>
      <c r="I14" s="140" t="s">
        <v>324</v>
      </c>
      <c r="J14" s="216" t="s">
        <v>195</v>
      </c>
      <c r="K14" s="130">
        <v>20</v>
      </c>
    </row>
    <row r="15" spans="3:14" ht="37.5" x14ac:dyDescent="0.25">
      <c r="D15" s="278"/>
      <c r="E15" s="126" t="s">
        <v>134</v>
      </c>
      <c r="F15" s="142" t="s">
        <v>322</v>
      </c>
      <c r="G15" s="138" t="s">
        <v>323</v>
      </c>
      <c r="H15" s="138" t="s">
        <v>192</v>
      </c>
      <c r="I15" s="140" t="s">
        <v>324</v>
      </c>
      <c r="J15" s="216" t="s">
        <v>196</v>
      </c>
      <c r="K15" s="130">
        <v>15</v>
      </c>
    </row>
    <row r="16" spans="3:14" ht="21" x14ac:dyDescent="0.25">
      <c r="D16" s="278"/>
      <c r="E16" s="126"/>
      <c r="F16" s="142"/>
      <c r="G16" s="138"/>
      <c r="H16" s="138"/>
      <c r="I16" s="138"/>
      <c r="J16" s="139"/>
      <c r="K16" s="219"/>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honeticPr fontId="53"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66FF99"/>
  </sheetPr>
  <dimension ref="C2:N27"/>
  <sheetViews>
    <sheetView topLeftCell="A4" zoomScale="70" zoomScaleNormal="70" workbookViewId="0">
      <selection activeCell="H6" sqref="H6:I6"/>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75" t="s">
        <v>159</v>
      </c>
      <c r="E3" s="275"/>
      <c r="F3" s="275"/>
      <c r="G3" s="275"/>
      <c r="H3" s="275"/>
      <c r="I3" s="275"/>
      <c r="J3" s="170" t="s">
        <v>172</v>
      </c>
      <c r="K3" s="214" t="s">
        <v>183</v>
      </c>
      <c r="N3" s="112"/>
    </row>
    <row r="4" spans="3:14" ht="31.5" x14ac:dyDescent="0.25">
      <c r="D4" s="282" t="s">
        <v>158</v>
      </c>
      <c r="E4" s="283"/>
      <c r="F4" s="286" t="s">
        <v>181</v>
      </c>
      <c r="G4" s="286"/>
      <c r="H4" s="286"/>
      <c r="I4" s="286"/>
      <c r="J4" s="280" t="s">
        <v>173</v>
      </c>
      <c r="K4" s="281"/>
      <c r="N4" s="112"/>
    </row>
    <row r="5" spans="3:14" ht="28.5" customHeight="1" x14ac:dyDescent="0.25">
      <c r="D5" s="284" t="s">
        <v>127</v>
      </c>
      <c r="E5" s="285"/>
      <c r="F5" s="287" t="s">
        <v>182</v>
      </c>
      <c r="G5" s="287"/>
      <c r="H5" s="287"/>
      <c r="I5" s="287"/>
      <c r="J5" s="171" t="s">
        <v>162</v>
      </c>
      <c r="K5" s="199">
        <v>80</v>
      </c>
      <c r="N5" s="112"/>
    </row>
    <row r="6" spans="3:14" ht="63" customHeight="1" x14ac:dyDescent="0.3">
      <c r="D6" s="288" t="s">
        <v>160</v>
      </c>
      <c r="E6" s="289"/>
      <c r="F6" s="144" t="s">
        <v>184</v>
      </c>
      <c r="G6" s="175" t="s">
        <v>176</v>
      </c>
      <c r="H6" s="290" t="s">
        <v>329</v>
      </c>
      <c r="I6" s="290"/>
      <c r="J6" s="172" t="s">
        <v>163</v>
      </c>
      <c r="K6" s="143">
        <v>80</v>
      </c>
      <c r="N6" s="112"/>
    </row>
    <row r="7" spans="3:14" customFormat="1" ht="52.5" customHeight="1" x14ac:dyDescent="0.3">
      <c r="D7" s="288" t="s">
        <v>164</v>
      </c>
      <c r="E7" s="289"/>
      <c r="F7" s="144" t="s">
        <v>191</v>
      </c>
      <c r="G7" s="174" t="s">
        <v>176</v>
      </c>
      <c r="H7" s="291"/>
      <c r="I7" s="291"/>
      <c r="J7" s="171" t="s">
        <v>171</v>
      </c>
      <c r="K7" s="143">
        <v>80</v>
      </c>
    </row>
    <row r="8" spans="3:14" customFormat="1" ht="84" customHeight="1" x14ac:dyDescent="0.35">
      <c r="D8" s="176" t="s">
        <v>166</v>
      </c>
      <c r="E8" s="176"/>
      <c r="F8" s="144" t="s">
        <v>184</v>
      </c>
      <c r="G8" s="176" t="s">
        <v>176</v>
      </c>
      <c r="H8" s="292" t="s">
        <v>333</v>
      </c>
      <c r="I8" s="292"/>
      <c r="J8" s="173" t="s">
        <v>5</v>
      </c>
      <c r="K8" s="200">
        <f>AVERAGE(K5:K7)</f>
        <v>80</v>
      </c>
    </row>
    <row r="9" spans="3:14" customFormat="1" ht="110.25" customHeight="1" thickBot="1" x14ac:dyDescent="0.3">
      <c r="D9" s="276" t="s">
        <v>165</v>
      </c>
      <c r="E9" s="276"/>
      <c r="F9" s="293" t="s">
        <v>327</v>
      </c>
      <c r="G9" s="293"/>
      <c r="H9" s="293"/>
      <c r="I9" s="293"/>
      <c r="J9" s="210" t="s">
        <v>180</v>
      </c>
      <c r="K9" s="209"/>
    </row>
    <row r="10" spans="3:14" ht="76.5" customHeight="1" x14ac:dyDescent="0.25">
      <c r="D10" s="277" t="s">
        <v>128</v>
      </c>
      <c r="E10" s="298" t="s">
        <v>142</v>
      </c>
      <c r="F10" s="299"/>
      <c r="G10" s="177" t="s">
        <v>146</v>
      </c>
      <c r="H10" s="178" t="s">
        <v>143</v>
      </c>
      <c r="I10" s="178" t="s">
        <v>153</v>
      </c>
      <c r="J10" s="178" t="s">
        <v>144</v>
      </c>
      <c r="K10" s="179" t="s">
        <v>145</v>
      </c>
    </row>
    <row r="11" spans="3:14" ht="110.25" x14ac:dyDescent="0.25">
      <c r="D11" s="278"/>
      <c r="E11" s="126" t="s">
        <v>130</v>
      </c>
      <c r="F11" s="142" t="s">
        <v>204</v>
      </c>
      <c r="G11" s="138" t="s">
        <v>328</v>
      </c>
      <c r="H11" s="138" t="s">
        <v>205</v>
      </c>
      <c r="I11" s="140" t="s">
        <v>206</v>
      </c>
      <c r="J11" s="139">
        <v>44561</v>
      </c>
      <c r="K11" s="130">
        <v>30</v>
      </c>
    </row>
    <row r="12" spans="3:14" ht="63" x14ac:dyDescent="0.25">
      <c r="D12" s="278"/>
      <c r="E12" s="126" t="s">
        <v>131</v>
      </c>
      <c r="F12" s="142" t="s">
        <v>201</v>
      </c>
      <c r="G12" s="138" t="s">
        <v>323</v>
      </c>
      <c r="H12" s="138" t="s">
        <v>207</v>
      </c>
      <c r="I12" s="140" t="s">
        <v>206</v>
      </c>
      <c r="J12" s="139">
        <v>44561</v>
      </c>
      <c r="K12" s="130">
        <v>50</v>
      </c>
    </row>
    <row r="13" spans="3:14" ht="75" x14ac:dyDescent="0.25">
      <c r="D13" s="278"/>
      <c r="E13" s="126" t="s">
        <v>132</v>
      </c>
      <c r="F13" s="141" t="s">
        <v>203</v>
      </c>
      <c r="G13" s="138" t="s">
        <v>323</v>
      </c>
      <c r="H13" s="138" t="s">
        <v>208</v>
      </c>
      <c r="I13" s="140" t="s">
        <v>209</v>
      </c>
      <c r="J13" s="139" t="s">
        <v>210</v>
      </c>
      <c r="K13" s="130">
        <v>20</v>
      </c>
    </row>
    <row r="14" spans="3:14" ht="21" x14ac:dyDescent="0.25">
      <c r="D14" s="278"/>
      <c r="E14" s="126"/>
      <c r="F14" s="142"/>
      <c r="G14" s="138"/>
      <c r="H14" s="138"/>
      <c r="I14" s="140"/>
      <c r="J14" s="216"/>
      <c r="K14" s="130"/>
    </row>
    <row r="15" spans="3:14" ht="21" x14ac:dyDescent="0.25">
      <c r="D15" s="278"/>
      <c r="E15" s="126"/>
      <c r="F15" s="142"/>
      <c r="G15" s="138"/>
      <c r="H15" s="138"/>
      <c r="I15" s="140"/>
      <c r="J15" s="216"/>
      <c r="K15" s="130"/>
    </row>
    <row r="16" spans="3:14" ht="21" x14ac:dyDescent="0.25">
      <c r="D16" s="278"/>
      <c r="E16" s="126"/>
      <c r="F16" s="142"/>
      <c r="G16" s="138"/>
      <c r="H16" s="138"/>
      <c r="I16" s="138"/>
      <c r="J16" s="139"/>
      <c r="K16" s="219"/>
    </row>
    <row r="17" spans="4:11" ht="36" customHeight="1" thickBot="1" x14ac:dyDescent="0.3">
      <c r="D17" s="27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72" t="s">
        <v>129</v>
      </c>
      <c r="E19" s="187" t="s">
        <v>147</v>
      </c>
      <c r="F19" s="188"/>
      <c r="G19" s="188"/>
      <c r="H19" s="188"/>
      <c r="I19" s="189" t="s">
        <v>148</v>
      </c>
      <c r="J19" s="190" t="s">
        <v>154</v>
      </c>
      <c r="K19" s="191"/>
    </row>
    <row r="20" spans="4:11" ht="46.5" customHeight="1" x14ac:dyDescent="0.25">
      <c r="D20" s="273"/>
      <c r="E20" s="126" t="s">
        <v>130</v>
      </c>
      <c r="F20" s="99"/>
      <c r="G20" s="101"/>
      <c r="H20" s="100"/>
      <c r="I20" s="132">
        <v>0</v>
      </c>
      <c r="J20" s="129"/>
      <c r="K20" s="131"/>
    </row>
    <row r="21" spans="4:11" ht="33.75" customHeight="1" x14ac:dyDescent="0.25">
      <c r="D21" s="273"/>
      <c r="E21" s="126" t="s">
        <v>131</v>
      </c>
      <c r="F21" s="99"/>
      <c r="G21" s="101"/>
      <c r="H21" s="100"/>
      <c r="I21" s="132">
        <v>0</v>
      </c>
      <c r="J21" s="129"/>
      <c r="K21" s="131">
        <f>IF(AND(I21&gt;0,K13&gt;0),(I21*K13),0)</f>
        <v>0</v>
      </c>
    </row>
    <row r="22" spans="4:11" ht="33.75" customHeight="1" x14ac:dyDescent="0.25">
      <c r="D22" s="273"/>
      <c r="E22" s="126" t="s">
        <v>132</v>
      </c>
      <c r="F22" s="99"/>
      <c r="G22" s="101"/>
      <c r="H22" s="100"/>
      <c r="I22" s="132">
        <v>0</v>
      </c>
      <c r="J22" s="129"/>
      <c r="K22" s="131">
        <f>IF(AND(I22&gt;0,K14&gt;0),(I22*K14),0)</f>
        <v>0</v>
      </c>
    </row>
    <row r="23" spans="4:11" ht="49.5" customHeight="1" x14ac:dyDescent="0.25">
      <c r="D23" s="273"/>
      <c r="E23" s="126" t="s">
        <v>133</v>
      </c>
      <c r="F23" s="99"/>
      <c r="G23" s="101"/>
      <c r="H23" s="100"/>
      <c r="I23" s="132">
        <v>0</v>
      </c>
      <c r="J23" s="129"/>
      <c r="K23" s="131">
        <f>IF(AND(I23&gt;0,K15&gt;0),(I23*K15),0)</f>
        <v>0</v>
      </c>
    </row>
    <row r="24" spans="4:11" ht="43.5" customHeight="1" x14ac:dyDescent="0.25">
      <c r="D24" s="273"/>
      <c r="E24" s="126" t="s">
        <v>134</v>
      </c>
      <c r="F24" s="99"/>
      <c r="G24" s="101"/>
      <c r="H24" s="100"/>
      <c r="I24" s="132">
        <v>0</v>
      </c>
      <c r="J24" s="129"/>
      <c r="K24" s="131">
        <f>IF(AND(I24&gt;0,K16&gt;0),(I24*K16),0)</f>
        <v>0</v>
      </c>
    </row>
    <row r="25" spans="4:11" ht="36" customHeight="1" thickBot="1" x14ac:dyDescent="0.3">
      <c r="D25" s="27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94"/>
      <c r="G27" s="295"/>
      <c r="H27" s="296"/>
      <c r="I27" s="297" t="s">
        <v>155</v>
      </c>
      <c r="J27" s="297"/>
      <c r="K27" s="198">
        <f>K25/100</f>
        <v>0</v>
      </c>
    </row>
  </sheetData>
  <mergeCells count="18">
    <mergeCell ref="J4:K4"/>
    <mergeCell ref="D5:E5"/>
    <mergeCell ref="F5:I5"/>
    <mergeCell ref="D9:E9"/>
    <mergeCell ref="F9:I9"/>
    <mergeCell ref="D7:E7"/>
    <mergeCell ref="H7:I7"/>
    <mergeCell ref="H8:I8"/>
    <mergeCell ref="D3:I3"/>
    <mergeCell ref="D4:E4"/>
    <mergeCell ref="F4:I4"/>
    <mergeCell ref="D6:E6"/>
    <mergeCell ref="H6:I6"/>
    <mergeCell ref="D10:D17"/>
    <mergeCell ref="E10:F10"/>
    <mergeCell ref="D19:D25"/>
    <mergeCell ref="F27:H27"/>
    <mergeCell ref="I27:J27"/>
  </mergeCells>
  <pageMargins left="0.7" right="0.7" top="0.75" bottom="0.75" header="0.3" footer="0.3"/>
  <pageSetup paperSize="9" scale="4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H6:Q49"/>
  <sheetViews>
    <sheetView showGridLines="0" topLeftCell="D16"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5" t="s">
        <v>77</v>
      </c>
      <c r="I6" s="225"/>
      <c r="J6" s="225"/>
      <c r="K6" s="225"/>
      <c r="L6" s="225"/>
      <c r="M6" s="225"/>
      <c r="N6" s="225"/>
      <c r="O6" s="225"/>
      <c r="P6" s="225"/>
    </row>
    <row r="8" spans="8:16" ht="15.75" thickBot="1" x14ac:dyDescent="0.3"/>
    <row r="9" spans="8:16" ht="15.75" thickBot="1" x14ac:dyDescent="0.3">
      <c r="H9" s="57" t="s">
        <v>78</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s="85" customFormat="1" ht="21.75" customHeight="1" thickBot="1" x14ac:dyDescent="0.35">
      <c r="H28" s="89" t="s">
        <v>34</v>
      </c>
      <c r="I28" s="82"/>
      <c r="J28" s="82"/>
      <c r="K28" s="82"/>
      <c r="L28" s="82"/>
      <c r="M28" s="82"/>
      <c r="N28" s="82"/>
      <c r="O28" s="82"/>
      <c r="P28" s="83" t="s">
        <v>35</v>
      </c>
      <c r="Q28" s="84"/>
    </row>
    <row r="29" spans="8:17" s="85" customFormat="1" ht="21.75" customHeight="1" thickBot="1" x14ac:dyDescent="0.3">
      <c r="H29" s="86" t="s">
        <v>98</v>
      </c>
      <c r="I29" s="87"/>
      <c r="J29" s="87"/>
      <c r="K29" s="87"/>
      <c r="L29" s="87"/>
      <c r="M29" s="87"/>
      <c r="N29" s="87"/>
      <c r="O29" s="87"/>
      <c r="P29" s="88"/>
    </row>
    <row r="30" spans="8:17" x14ac:dyDescent="0.25">
      <c r="H30" s="65" t="s">
        <v>99</v>
      </c>
      <c r="I30" s="47"/>
      <c r="J30" s="47"/>
      <c r="K30" s="47"/>
      <c r="L30" s="47"/>
      <c r="M30" s="47"/>
      <c r="N30" s="47"/>
      <c r="O30" s="48"/>
      <c r="P30" s="66"/>
    </row>
    <row r="31" spans="8:17" x14ac:dyDescent="0.25">
      <c r="H31" s="67" t="s">
        <v>79</v>
      </c>
      <c r="I31" s="53"/>
      <c r="J31" s="53"/>
      <c r="K31" s="53"/>
      <c r="L31" s="53"/>
      <c r="M31" s="53"/>
      <c r="N31" s="53"/>
      <c r="O31" s="60"/>
      <c r="P31" s="26"/>
    </row>
    <row r="32" spans="8:17" x14ac:dyDescent="0.25">
      <c r="H32" s="68" t="s">
        <v>80</v>
      </c>
      <c r="I32" s="54"/>
      <c r="J32" s="54"/>
      <c r="K32" s="54"/>
      <c r="L32" s="54"/>
      <c r="M32" s="54"/>
      <c r="N32" s="54"/>
      <c r="O32" s="61"/>
      <c r="P32" s="69"/>
    </row>
    <row r="33" spans="8:16" x14ac:dyDescent="0.25">
      <c r="H33" s="65" t="s">
        <v>97</v>
      </c>
      <c r="I33" s="47"/>
      <c r="J33" s="47"/>
      <c r="K33" s="47"/>
      <c r="L33" s="47"/>
      <c r="M33" s="47"/>
      <c r="N33" s="47"/>
      <c r="O33" s="47"/>
      <c r="P33" s="70"/>
    </row>
    <row r="34" spans="8:16" x14ac:dyDescent="0.25">
      <c r="H34" s="67" t="s">
        <v>81</v>
      </c>
      <c r="I34" s="53"/>
      <c r="J34" s="53"/>
      <c r="K34" s="53"/>
      <c r="L34" s="53"/>
      <c r="M34" s="53"/>
      <c r="N34" s="53"/>
      <c r="O34" s="60"/>
      <c r="P34" s="26"/>
    </row>
    <row r="35" spans="8:16" ht="30.75" thickBot="1" x14ac:dyDescent="0.3">
      <c r="H35" s="68" t="s">
        <v>82</v>
      </c>
      <c r="I35" s="54"/>
      <c r="J35" s="54"/>
      <c r="K35" s="54"/>
      <c r="L35" s="54"/>
      <c r="M35" s="54"/>
      <c r="N35" s="54"/>
      <c r="O35" s="61"/>
      <c r="P35" s="69"/>
    </row>
    <row r="36" spans="8:16" s="85" customFormat="1" ht="21.75" customHeight="1" thickBot="1" x14ac:dyDescent="0.3">
      <c r="H36" s="86" t="s">
        <v>95</v>
      </c>
      <c r="I36" s="87"/>
      <c r="J36" s="87"/>
      <c r="K36" s="87"/>
      <c r="L36" s="87"/>
      <c r="M36" s="87"/>
      <c r="N36" s="87"/>
      <c r="O36" s="87"/>
      <c r="P36" s="88"/>
    </row>
    <row r="37" spans="8:16" x14ac:dyDescent="0.25">
      <c r="H37" s="65" t="s">
        <v>96</v>
      </c>
      <c r="I37" s="47"/>
      <c r="J37" s="47"/>
      <c r="K37" s="47"/>
      <c r="L37" s="47"/>
      <c r="M37" s="47"/>
      <c r="N37" s="47"/>
      <c r="O37" s="48"/>
      <c r="P37" s="71"/>
    </row>
    <row r="38" spans="8:16" ht="30" x14ac:dyDescent="0.25">
      <c r="H38" s="67" t="s">
        <v>83</v>
      </c>
      <c r="I38" s="53"/>
      <c r="J38" s="53"/>
      <c r="K38" s="53"/>
      <c r="L38" s="53"/>
      <c r="M38" s="53"/>
      <c r="N38" s="53"/>
      <c r="O38" s="60"/>
      <c r="P38" s="26"/>
    </row>
    <row r="39" spans="8:16" x14ac:dyDescent="0.25">
      <c r="H39" s="68" t="s">
        <v>84</v>
      </c>
      <c r="I39" s="54"/>
      <c r="J39" s="54"/>
      <c r="K39" s="54"/>
      <c r="L39" s="54"/>
      <c r="M39" s="54"/>
      <c r="N39" s="54"/>
      <c r="O39" s="61"/>
      <c r="P39" s="69"/>
    </row>
    <row r="40" spans="8:16" x14ac:dyDescent="0.25">
      <c r="H40" s="65" t="s">
        <v>94</v>
      </c>
      <c r="I40" s="47"/>
      <c r="J40" s="47"/>
      <c r="K40" s="47"/>
      <c r="L40" s="47"/>
      <c r="M40" s="47"/>
      <c r="N40" s="47"/>
      <c r="O40" s="48"/>
      <c r="P40" s="71"/>
    </row>
    <row r="41" spans="8:16" ht="30.75" thickBot="1" x14ac:dyDescent="0.3">
      <c r="H41" s="72" t="s">
        <v>85</v>
      </c>
      <c r="I41" s="51"/>
      <c r="J41" s="51"/>
      <c r="K41" s="51"/>
      <c r="L41" s="51"/>
      <c r="M41" s="51"/>
      <c r="N41" s="51"/>
      <c r="O41" s="52"/>
      <c r="P41" s="9"/>
    </row>
    <row r="42" spans="8:16" s="85" customFormat="1" ht="21.75" customHeight="1" thickBot="1" x14ac:dyDescent="0.3">
      <c r="H42" s="86" t="s">
        <v>92</v>
      </c>
      <c r="I42" s="87"/>
      <c r="J42" s="87"/>
      <c r="K42" s="87"/>
      <c r="L42" s="87"/>
      <c r="M42" s="87"/>
      <c r="N42" s="87"/>
      <c r="O42" s="87"/>
      <c r="P42" s="88"/>
    </row>
    <row r="43" spans="8:16" x14ac:dyDescent="0.25">
      <c r="H43" s="65" t="s">
        <v>93</v>
      </c>
      <c r="I43" s="47"/>
      <c r="J43" s="47"/>
      <c r="K43" s="47"/>
      <c r="L43" s="47"/>
      <c r="M43" s="47"/>
      <c r="N43" s="47"/>
      <c r="O43" s="48"/>
      <c r="P43" s="71"/>
    </row>
    <row r="44" spans="8:16" x14ac:dyDescent="0.25">
      <c r="H44" s="67" t="s">
        <v>86</v>
      </c>
      <c r="I44" s="53"/>
      <c r="J44" s="53"/>
      <c r="K44" s="53"/>
      <c r="L44" s="53"/>
      <c r="M44" s="53"/>
      <c r="N44" s="53"/>
      <c r="O44" s="60"/>
      <c r="P44" s="26"/>
    </row>
    <row r="45" spans="8:16" x14ac:dyDescent="0.25">
      <c r="H45" s="77" t="s">
        <v>87</v>
      </c>
      <c r="I45" s="62"/>
      <c r="J45" s="62"/>
      <c r="K45" s="62"/>
      <c r="L45" s="62"/>
      <c r="M45" s="62"/>
      <c r="N45" s="62"/>
      <c r="O45" s="63"/>
      <c r="P45" s="78"/>
    </row>
    <row r="46" spans="8:16" x14ac:dyDescent="0.25">
      <c r="H46" s="77" t="s">
        <v>88</v>
      </c>
      <c r="I46" s="62"/>
      <c r="J46" s="62"/>
      <c r="K46" s="62"/>
      <c r="L46" s="62"/>
      <c r="M46" s="62"/>
      <c r="N46" s="62"/>
      <c r="O46" s="63"/>
      <c r="P46" s="78"/>
    </row>
    <row r="47" spans="8:16" x14ac:dyDescent="0.25">
      <c r="H47" s="68" t="s">
        <v>89</v>
      </c>
      <c r="I47" s="54"/>
      <c r="J47" s="54"/>
      <c r="K47" s="54"/>
      <c r="L47" s="54"/>
      <c r="M47" s="54"/>
      <c r="N47" s="54"/>
      <c r="O47" s="61"/>
      <c r="P47" s="69"/>
    </row>
    <row r="48" spans="8:16" x14ac:dyDescent="0.25">
      <c r="H48" s="65" t="s">
        <v>91</v>
      </c>
      <c r="I48" s="47"/>
      <c r="J48" s="47"/>
      <c r="K48" s="47"/>
      <c r="L48" s="47"/>
      <c r="M48" s="47"/>
      <c r="N48" s="47"/>
      <c r="O48" s="48"/>
      <c r="P48" s="71"/>
    </row>
    <row r="49" spans="8:16" ht="30.75" thickBot="1" x14ac:dyDescent="0.3">
      <c r="H49" s="79" t="s">
        <v>90</v>
      </c>
      <c r="I49" s="80"/>
      <c r="J49" s="80"/>
      <c r="K49" s="80"/>
      <c r="L49" s="80"/>
      <c r="M49" s="80"/>
      <c r="N49" s="80"/>
      <c r="O49" s="81"/>
      <c r="P49" s="12"/>
    </row>
  </sheetData>
  <mergeCells count="1">
    <mergeCell ref="H6:P6"/>
  </mergeCells>
  <phoneticPr fontId="21" type="noConversion"/>
  <printOptions horizontalCentered="1"/>
  <pageMargins left="0.28999999999999998" right="0.28999999999999998" top="0.48" bottom="0.74803149606299213" header="0.31496062992125984" footer="0.31496062992125984"/>
  <pageSetup paperSize="9" scale="6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H6:Q54"/>
  <sheetViews>
    <sheetView showGridLines="0" topLeftCell="F4"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5" t="s">
        <v>77</v>
      </c>
      <c r="I6" s="225"/>
      <c r="J6" s="225"/>
      <c r="K6" s="225"/>
      <c r="L6" s="225"/>
      <c r="M6" s="225"/>
      <c r="N6" s="225"/>
      <c r="O6" s="225"/>
      <c r="P6" s="225"/>
    </row>
    <row r="8" spans="8:16" ht="15.75" thickBot="1" x14ac:dyDescent="0.3"/>
    <row r="9" spans="8:16" ht="15.75" thickBot="1" x14ac:dyDescent="0.3">
      <c r="H9" s="57" t="s">
        <v>100</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ht="22.5" customHeight="1" thickBot="1" x14ac:dyDescent="0.35">
      <c r="H28" s="89" t="s">
        <v>34</v>
      </c>
      <c r="I28" s="30"/>
      <c r="J28" s="30"/>
      <c r="K28" s="30"/>
      <c r="L28" s="30"/>
      <c r="M28" s="30"/>
      <c r="N28" s="30"/>
      <c r="O28" s="30"/>
      <c r="P28" s="31" t="s">
        <v>35</v>
      </c>
      <c r="Q28" s="64"/>
    </row>
    <row r="29" spans="8:17" ht="22.5" customHeight="1" thickBot="1" x14ac:dyDescent="0.3">
      <c r="H29" s="49" t="s">
        <v>107</v>
      </c>
      <c r="I29" s="50"/>
      <c r="J29" s="50"/>
      <c r="K29" s="50"/>
      <c r="L29" s="50"/>
      <c r="M29" s="50"/>
      <c r="N29" s="50"/>
      <c r="O29" s="50"/>
      <c r="P29" s="43"/>
    </row>
    <row r="30" spans="8:17" x14ac:dyDescent="0.25">
      <c r="H30" s="65" t="s">
        <v>108</v>
      </c>
      <c r="I30" s="47"/>
      <c r="J30" s="47"/>
      <c r="K30" s="47"/>
      <c r="L30" s="47"/>
      <c r="M30" s="47"/>
      <c r="N30" s="47"/>
      <c r="O30" s="48"/>
      <c r="P30" s="66"/>
    </row>
    <row r="31" spans="8:17" ht="30" x14ac:dyDescent="0.25">
      <c r="H31" s="67" t="s">
        <v>102</v>
      </c>
      <c r="I31" s="53"/>
      <c r="J31" s="53"/>
      <c r="K31" s="53"/>
      <c r="L31" s="53"/>
      <c r="M31" s="53"/>
      <c r="N31" s="53"/>
      <c r="O31" s="60"/>
      <c r="P31" s="26"/>
    </row>
    <row r="32" spans="8:17" x14ac:dyDescent="0.25">
      <c r="H32" s="68" t="s">
        <v>101</v>
      </c>
      <c r="I32" s="54"/>
      <c r="J32" s="54"/>
      <c r="K32" s="54"/>
      <c r="L32" s="54"/>
      <c r="M32" s="54"/>
      <c r="N32" s="54"/>
      <c r="O32" s="61"/>
      <c r="P32" s="69"/>
    </row>
    <row r="33" spans="8:16" x14ac:dyDescent="0.25">
      <c r="H33" s="65" t="s">
        <v>109</v>
      </c>
      <c r="I33" s="47"/>
      <c r="J33" s="47"/>
      <c r="K33" s="47"/>
      <c r="L33" s="47"/>
      <c r="M33" s="47"/>
      <c r="N33" s="47"/>
      <c r="O33" s="47"/>
      <c r="P33" s="70"/>
    </row>
    <row r="34" spans="8:16" x14ac:dyDescent="0.25">
      <c r="H34" s="67" t="s">
        <v>119</v>
      </c>
      <c r="I34" s="53"/>
      <c r="J34" s="53"/>
      <c r="K34" s="53"/>
      <c r="L34" s="53"/>
      <c r="M34" s="53"/>
      <c r="N34" s="53"/>
      <c r="O34" s="60"/>
      <c r="P34" s="26"/>
    </row>
    <row r="35" spans="8:16" ht="30" x14ac:dyDescent="0.25">
      <c r="H35" s="68" t="s">
        <v>103</v>
      </c>
      <c r="I35" s="54"/>
      <c r="J35" s="54"/>
      <c r="K35" s="54"/>
      <c r="L35" s="54"/>
      <c r="M35" s="54"/>
      <c r="N35" s="54"/>
      <c r="O35" s="61"/>
      <c r="P35" s="69"/>
    </row>
    <row r="36" spans="8:16" x14ac:dyDescent="0.25">
      <c r="H36" s="65" t="s">
        <v>110</v>
      </c>
      <c r="I36" s="47"/>
      <c r="J36" s="47"/>
      <c r="K36" s="47"/>
      <c r="L36" s="47"/>
      <c r="M36" s="47"/>
      <c r="N36" s="47"/>
      <c r="O36" s="47"/>
      <c r="P36" s="70"/>
    </row>
    <row r="37" spans="8:16" x14ac:dyDescent="0.25">
      <c r="H37" s="67" t="s">
        <v>120</v>
      </c>
      <c r="I37" s="53"/>
      <c r="J37" s="53"/>
      <c r="K37" s="53"/>
      <c r="L37" s="53"/>
      <c r="M37" s="53"/>
      <c r="N37" s="53"/>
      <c r="O37" s="60"/>
      <c r="P37" s="26"/>
    </row>
    <row r="38" spans="8:16" x14ac:dyDescent="0.25">
      <c r="H38" s="65" t="s">
        <v>111</v>
      </c>
      <c r="I38" s="47"/>
      <c r="J38" s="47"/>
      <c r="K38" s="47"/>
      <c r="L38" s="47"/>
      <c r="M38" s="47"/>
      <c r="N38" s="47"/>
      <c r="O38" s="47"/>
      <c r="P38" s="70"/>
    </row>
    <row r="39" spans="8:16" x14ac:dyDescent="0.25">
      <c r="H39" s="67" t="s">
        <v>121</v>
      </c>
      <c r="I39" s="53"/>
      <c r="J39" s="53"/>
      <c r="K39" s="53"/>
      <c r="L39" s="53"/>
      <c r="M39" s="53"/>
      <c r="N39" s="53"/>
      <c r="O39" s="60"/>
      <c r="P39" s="26"/>
    </row>
    <row r="40" spans="8:16" x14ac:dyDescent="0.25">
      <c r="H40" s="65" t="s">
        <v>112</v>
      </c>
      <c r="I40" s="47"/>
      <c r="J40" s="47"/>
      <c r="K40" s="47"/>
      <c r="L40" s="47"/>
      <c r="M40" s="47"/>
      <c r="N40" s="47"/>
      <c r="O40" s="47"/>
      <c r="P40" s="70"/>
    </row>
    <row r="41" spans="8:16" ht="15.75" thickBot="1" x14ac:dyDescent="0.3">
      <c r="H41" s="67" t="s">
        <v>122</v>
      </c>
      <c r="I41" s="53"/>
      <c r="J41" s="53"/>
      <c r="K41" s="53"/>
      <c r="L41" s="53"/>
      <c r="M41" s="53"/>
      <c r="N41" s="53"/>
      <c r="O41" s="60"/>
      <c r="P41" s="26"/>
    </row>
    <row r="42" spans="8:16" ht="22.5" customHeight="1" thickBot="1" x14ac:dyDescent="0.3">
      <c r="H42" s="49" t="s">
        <v>113</v>
      </c>
      <c r="I42" s="50"/>
      <c r="J42" s="50"/>
      <c r="K42" s="50"/>
      <c r="L42" s="50"/>
      <c r="M42" s="50"/>
      <c r="N42" s="50"/>
      <c r="O42" s="50"/>
      <c r="P42" s="43"/>
    </row>
    <row r="43" spans="8:16" x14ac:dyDescent="0.25">
      <c r="H43" s="65" t="s">
        <v>114</v>
      </c>
      <c r="I43" s="47"/>
      <c r="J43" s="47"/>
      <c r="K43" s="47"/>
      <c r="L43" s="47"/>
      <c r="M43" s="47"/>
      <c r="N43" s="47"/>
      <c r="O43" s="48"/>
      <c r="P43" s="71"/>
    </row>
    <row r="44" spans="8:16" x14ac:dyDescent="0.25">
      <c r="H44" s="67" t="s">
        <v>123</v>
      </c>
      <c r="I44" s="53"/>
      <c r="J44" s="53"/>
      <c r="K44" s="53"/>
      <c r="L44" s="53"/>
      <c r="M44" s="53"/>
      <c r="N44" s="53"/>
      <c r="O44" s="60"/>
      <c r="P44" s="9"/>
    </row>
    <row r="45" spans="8:16" x14ac:dyDescent="0.25">
      <c r="H45" s="65" t="s">
        <v>115</v>
      </c>
      <c r="I45" s="47"/>
      <c r="J45" s="47"/>
      <c r="K45" s="47"/>
      <c r="L45" s="47"/>
      <c r="M45" s="47"/>
      <c r="N45" s="47"/>
      <c r="O45" s="48"/>
      <c r="P45" s="71"/>
    </row>
    <row r="46" spans="8:16" x14ac:dyDescent="0.25">
      <c r="H46" s="72" t="s">
        <v>104</v>
      </c>
      <c r="I46" s="51"/>
      <c r="J46" s="51"/>
      <c r="K46" s="51"/>
      <c r="L46" s="51"/>
      <c r="M46" s="51"/>
      <c r="N46" s="51"/>
      <c r="O46" s="52"/>
      <c r="P46" s="9"/>
    </row>
    <row r="47" spans="8:16" x14ac:dyDescent="0.25">
      <c r="H47" s="65" t="s">
        <v>116</v>
      </c>
      <c r="I47" s="47"/>
      <c r="J47" s="47"/>
      <c r="K47" s="47"/>
      <c r="L47" s="47"/>
      <c r="M47" s="47"/>
      <c r="N47" s="47"/>
      <c r="O47" s="48"/>
      <c r="P47" s="71"/>
    </row>
    <row r="48" spans="8:16" ht="30.75" thickBot="1" x14ac:dyDescent="0.3">
      <c r="H48" s="72" t="s">
        <v>124</v>
      </c>
      <c r="I48" s="51"/>
      <c r="J48" s="51"/>
      <c r="K48" s="51"/>
      <c r="L48" s="51"/>
      <c r="M48" s="51"/>
      <c r="N48" s="51"/>
      <c r="O48" s="52"/>
      <c r="P48" s="9"/>
    </row>
    <row r="49" spans="8:16" ht="22.5" customHeight="1" thickBot="1" x14ac:dyDescent="0.3">
      <c r="H49" s="49" t="s">
        <v>117</v>
      </c>
      <c r="I49" s="50"/>
      <c r="J49" s="50"/>
      <c r="K49" s="50"/>
      <c r="L49" s="50"/>
      <c r="M49" s="50"/>
      <c r="N49" s="50"/>
      <c r="O49" s="50"/>
      <c r="P49" s="43"/>
    </row>
    <row r="50" spans="8:16" x14ac:dyDescent="0.25">
      <c r="H50" s="65" t="s">
        <v>105</v>
      </c>
      <c r="I50" s="47"/>
      <c r="J50" s="47"/>
      <c r="K50" s="47"/>
      <c r="L50" s="47"/>
      <c r="M50" s="47"/>
      <c r="N50" s="47"/>
      <c r="O50" s="48"/>
      <c r="P50" s="71"/>
    </row>
    <row r="51" spans="8:16" ht="30" x14ac:dyDescent="0.25">
      <c r="H51" s="67" t="s">
        <v>125</v>
      </c>
      <c r="I51" s="53"/>
      <c r="J51" s="53"/>
      <c r="K51" s="53"/>
      <c r="L51" s="53"/>
      <c r="M51" s="53"/>
      <c r="N51" s="53"/>
      <c r="O51" s="60"/>
      <c r="P51" s="9"/>
    </row>
    <row r="52" spans="8:16" x14ac:dyDescent="0.25">
      <c r="H52" s="65" t="s">
        <v>118</v>
      </c>
      <c r="I52" s="47"/>
      <c r="J52" s="47"/>
      <c r="K52" s="47"/>
      <c r="L52" s="47"/>
      <c r="M52" s="47"/>
      <c r="N52" s="47"/>
      <c r="O52" s="48"/>
      <c r="P52" s="71"/>
    </row>
    <row r="53" spans="8:16" x14ac:dyDescent="0.25">
      <c r="H53" s="67" t="s">
        <v>126</v>
      </c>
      <c r="I53" s="53"/>
      <c r="J53" s="53"/>
      <c r="K53" s="53"/>
      <c r="L53" s="53"/>
      <c r="M53" s="53"/>
      <c r="N53" s="53"/>
      <c r="O53" s="60"/>
      <c r="P53" s="26"/>
    </row>
    <row r="54" spans="8:16" ht="30.75" thickBot="1" x14ac:dyDescent="0.3">
      <c r="H54" s="73" t="s">
        <v>106</v>
      </c>
      <c r="I54" s="74"/>
      <c r="J54" s="74"/>
      <c r="K54" s="74"/>
      <c r="L54" s="74"/>
      <c r="M54" s="74"/>
      <c r="N54" s="74"/>
      <c r="O54" s="75"/>
      <c r="P54" s="76"/>
    </row>
  </sheetData>
  <mergeCells count="1">
    <mergeCell ref="H6:P6"/>
  </mergeCells>
  <phoneticPr fontId="21" type="noConversion"/>
  <printOptions horizontalCentered="1"/>
  <pageMargins left="0.24" right="0.24" top="0.41"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C5:N28"/>
  <sheetViews>
    <sheetView showGridLines="0" topLeftCell="B15" zoomScale="70" zoomScaleNormal="70" workbookViewId="0">
      <selection activeCell="H32" sqref="H32"/>
    </sheetView>
  </sheetViews>
  <sheetFormatPr defaultColWidth="9.140625" defaultRowHeight="15" x14ac:dyDescent="0.25"/>
  <cols>
    <col min="1" max="3" width="9.140625" style="95"/>
    <col min="4" max="4" width="13.28515625" style="95" customWidth="1"/>
    <col min="5" max="5" width="17.85546875" style="95" customWidth="1"/>
    <col min="6" max="6" width="49.85546875" style="95" customWidth="1"/>
    <col min="7" max="7" width="23.7109375" style="95" customWidth="1"/>
    <col min="8" max="8" width="49.85546875" style="95" customWidth="1"/>
    <col min="9" max="9" width="17.5703125" style="95" customWidth="1"/>
    <col min="10" max="10" width="16" style="95" customWidth="1"/>
    <col min="11" max="11" width="41.28515625" style="95" customWidth="1"/>
    <col min="12" max="16384" width="9.140625" style="95"/>
  </cols>
  <sheetData>
    <row r="5" spans="3:14" x14ac:dyDescent="0.25">
      <c r="C5" s="95" t="s">
        <v>141</v>
      </c>
    </row>
    <row r="9" spans="3:14" ht="15.75" thickBot="1" x14ac:dyDescent="0.3"/>
    <row r="10" spans="3:14" ht="69" customHeight="1" thickBot="1" x14ac:dyDescent="0.3">
      <c r="D10" s="115" t="s">
        <v>136</v>
      </c>
      <c r="E10" s="116"/>
      <c r="F10" s="116"/>
      <c r="G10" s="116"/>
      <c r="H10" s="116"/>
      <c r="I10" s="116"/>
      <c r="J10" s="116"/>
      <c r="K10" s="117"/>
      <c r="N10" s="112"/>
    </row>
    <row r="11" spans="3:14" customFormat="1" ht="63.75" customHeight="1" thickBot="1" x14ac:dyDescent="0.3">
      <c r="D11" s="128" t="s">
        <v>139</v>
      </c>
      <c r="E11" s="4"/>
      <c r="F11" s="6"/>
      <c r="G11" s="127" t="s">
        <v>152</v>
      </c>
      <c r="H11" s="106">
        <v>30</v>
      </c>
      <c r="I11" s="102" t="s">
        <v>127</v>
      </c>
      <c r="J11" s="5"/>
      <c r="K11" s="6"/>
    </row>
    <row r="12" spans="3:14" customFormat="1" ht="59.25" customHeight="1" thickBot="1" x14ac:dyDescent="0.3">
      <c r="D12" s="128" t="s">
        <v>140</v>
      </c>
      <c r="E12" s="4"/>
      <c r="F12" s="5"/>
      <c r="G12" s="5"/>
      <c r="H12" s="5"/>
      <c r="I12" s="5"/>
      <c r="J12" s="5"/>
      <c r="K12" s="6"/>
    </row>
    <row r="13" spans="3:14" ht="67.5" customHeight="1" x14ac:dyDescent="0.25">
      <c r="D13" s="235" t="s">
        <v>128</v>
      </c>
      <c r="E13" s="119" t="s">
        <v>142</v>
      </c>
      <c r="F13" s="120"/>
      <c r="G13" s="121" t="s">
        <v>143</v>
      </c>
      <c r="H13" s="121" t="s">
        <v>153</v>
      </c>
      <c r="I13" s="121" t="s">
        <v>144</v>
      </c>
      <c r="J13" s="121" t="s">
        <v>145</v>
      </c>
      <c r="K13" s="122" t="s">
        <v>146</v>
      </c>
    </row>
    <row r="14" spans="3:14" ht="37.5" customHeight="1" x14ac:dyDescent="0.25">
      <c r="D14" s="236"/>
      <c r="E14" s="126" t="s">
        <v>130</v>
      </c>
      <c r="F14" s="97"/>
      <c r="G14" s="97"/>
      <c r="H14" s="104"/>
      <c r="I14" s="97"/>
      <c r="J14" s="103">
        <v>5</v>
      </c>
      <c r="K14" s="96"/>
    </row>
    <row r="15" spans="3:14" ht="33" customHeight="1" x14ac:dyDescent="0.25">
      <c r="D15" s="236"/>
      <c r="E15" s="126" t="s">
        <v>131</v>
      </c>
      <c r="F15" s="97"/>
      <c r="G15" s="97"/>
      <c r="H15" s="104"/>
      <c r="I15" s="97"/>
      <c r="J15" s="103">
        <v>5</v>
      </c>
      <c r="K15" s="96"/>
    </row>
    <row r="16" spans="3:14" ht="33.75" customHeight="1" x14ac:dyDescent="0.25">
      <c r="D16" s="236"/>
      <c r="E16" s="126" t="s">
        <v>132</v>
      </c>
      <c r="F16" s="97"/>
      <c r="G16" s="97"/>
      <c r="H16" s="104"/>
      <c r="I16" s="97"/>
      <c r="J16" s="103">
        <v>5</v>
      </c>
      <c r="K16" s="96"/>
    </row>
    <row r="17" spans="4:11" ht="35.25" customHeight="1" x14ac:dyDescent="0.25">
      <c r="D17" s="236"/>
      <c r="E17" s="126" t="s">
        <v>133</v>
      </c>
      <c r="F17" s="97"/>
      <c r="G17" s="97"/>
      <c r="H17" s="104"/>
      <c r="I17" s="97"/>
      <c r="J17" s="103">
        <v>5</v>
      </c>
      <c r="K17" s="96"/>
    </row>
    <row r="18" spans="4:11" ht="36" customHeight="1" x14ac:dyDescent="0.25">
      <c r="D18" s="237"/>
      <c r="E18" s="126" t="s">
        <v>134</v>
      </c>
      <c r="F18" s="96"/>
      <c r="G18" s="96"/>
      <c r="H18" s="104"/>
      <c r="I18" s="96"/>
      <c r="J18" s="103">
        <v>10</v>
      </c>
      <c r="K18" s="96"/>
    </row>
    <row r="19" spans="4:11" ht="36" customHeight="1" x14ac:dyDescent="0.25">
      <c r="D19" s="108"/>
      <c r="E19" s="109"/>
      <c r="F19" s="109"/>
      <c r="G19" s="109"/>
      <c r="H19" s="109"/>
      <c r="I19" s="110" t="s">
        <v>137</v>
      </c>
      <c r="J19" s="111">
        <f>SUM(J14:J18)</f>
        <v>30</v>
      </c>
      <c r="K19"/>
    </row>
    <row r="20" spans="4:11" ht="70.5" customHeight="1" x14ac:dyDescent="0.25">
      <c r="D20" s="238" t="s">
        <v>129</v>
      </c>
      <c r="E20" s="123" t="s">
        <v>147</v>
      </c>
      <c r="F20" s="124"/>
      <c r="G20" s="125" t="s">
        <v>148</v>
      </c>
      <c r="H20" s="125" t="s">
        <v>149</v>
      </c>
      <c r="I20"/>
      <c r="J20"/>
      <c r="K20"/>
    </row>
    <row r="21" spans="4:11" ht="46.5" customHeight="1" x14ac:dyDescent="0.25">
      <c r="D21" s="238"/>
      <c r="E21" s="126" t="s">
        <v>130</v>
      </c>
      <c r="F21" s="96"/>
      <c r="G21" s="107">
        <v>0.5</v>
      </c>
      <c r="H21" s="105">
        <f>IF(AND(G21&gt;0,J14&gt;0),(G21*J14),0)</f>
        <v>2.5</v>
      </c>
      <c r="I21"/>
      <c r="J21"/>
      <c r="K21"/>
    </row>
    <row r="22" spans="4:11" ht="33.75" customHeight="1" x14ac:dyDescent="0.25">
      <c r="D22" s="238"/>
      <c r="E22" s="126" t="s">
        <v>131</v>
      </c>
      <c r="F22" s="96"/>
      <c r="G22" s="107">
        <v>0.5</v>
      </c>
      <c r="H22" s="105">
        <f>IF(AND(G22&gt;0,J15&gt;0),(G22*J15),0)</f>
        <v>2.5</v>
      </c>
      <c r="I22"/>
      <c r="J22"/>
      <c r="K22"/>
    </row>
    <row r="23" spans="4:11" ht="33.75" customHeight="1" x14ac:dyDescent="0.25">
      <c r="D23" s="238"/>
      <c r="E23" s="126" t="s">
        <v>132</v>
      </c>
      <c r="F23" s="96"/>
      <c r="G23" s="107">
        <v>0.5</v>
      </c>
      <c r="H23" s="105">
        <f>IF(AND(G23&gt;0,J16&gt;0),(G23*J16),0)</f>
        <v>2.5</v>
      </c>
      <c r="I23"/>
      <c r="J23"/>
      <c r="K23"/>
    </row>
    <row r="24" spans="4:11" ht="49.5" customHeight="1" x14ac:dyDescent="0.25">
      <c r="D24" s="238"/>
      <c r="E24" s="126" t="s">
        <v>133</v>
      </c>
      <c r="F24" s="96"/>
      <c r="G24" s="107">
        <v>0.5</v>
      </c>
      <c r="H24" s="105">
        <f>IF(AND(G24&gt;0,J17&gt;0),(G24*J17),0)</f>
        <v>2.5</v>
      </c>
      <c r="I24"/>
      <c r="J24"/>
      <c r="K24"/>
    </row>
    <row r="25" spans="4:11" ht="43.5" customHeight="1" x14ac:dyDescent="0.25">
      <c r="D25" s="238"/>
      <c r="E25" s="126" t="s">
        <v>134</v>
      </c>
      <c r="F25" s="96"/>
      <c r="G25" s="107">
        <v>0.5</v>
      </c>
      <c r="H25" s="105">
        <f>IF(AND(G25&gt;0,J18&gt;0),(G25*J18),0)</f>
        <v>5</v>
      </c>
      <c r="I25"/>
      <c r="J25"/>
      <c r="K25"/>
    </row>
    <row r="26" spans="4:11" ht="36" customHeight="1" thickBot="1" x14ac:dyDescent="0.3">
      <c r="D26" s="108"/>
      <c r="E26" s="109"/>
      <c r="F26" s="109"/>
      <c r="G26" s="110" t="s">
        <v>138</v>
      </c>
      <c r="H26" s="118">
        <f>SUM(H21:H25)</f>
        <v>15</v>
      </c>
      <c r="I26"/>
      <c r="J26"/>
      <c r="K26"/>
    </row>
    <row r="27" spans="4:11" ht="58.5" customHeight="1" x14ac:dyDescent="0.25">
      <c r="D27" s="239" t="s">
        <v>135</v>
      </c>
      <c r="E27" s="133" t="s">
        <v>156</v>
      </c>
      <c r="F27" s="125" t="s">
        <v>150</v>
      </c>
      <c r="G27" s="125" t="s">
        <v>151</v>
      </c>
      <c r="H27"/>
      <c r="I27"/>
      <c r="J27"/>
      <c r="K27"/>
    </row>
    <row r="28" spans="4:11" ht="48" customHeight="1" x14ac:dyDescent="0.25">
      <c r="D28" s="240"/>
      <c r="E28" s="98"/>
      <c r="F28" s="113">
        <f>$H$26</f>
        <v>15</v>
      </c>
      <c r="G28" s="114">
        <f>IF(AND(H26&gt;0,H11&gt;0),($H$26/$H$11),0)</f>
        <v>0.5</v>
      </c>
      <c r="H28"/>
      <c r="I28"/>
      <c r="J28"/>
      <c r="K28"/>
    </row>
  </sheetData>
  <mergeCells count="3">
    <mergeCell ref="D13:D18"/>
    <mergeCell ref="D20:D25"/>
    <mergeCell ref="D27:D28"/>
  </mergeCells>
  <phoneticPr fontId="21" type="noConversion"/>
  <printOptions horizontalCentered="1"/>
  <pageMargins left="0.2" right="0.19" top="0.26" bottom="0.42" header="0.17" footer="0.17"/>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C5:N31"/>
  <sheetViews>
    <sheetView showGridLines="0" view="pageBreakPreview" topLeftCell="A7" zoomScale="70" zoomScaleNormal="70" zoomScaleSheetLayoutView="70"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200</v>
      </c>
      <c r="G11" s="259"/>
      <c r="H11" s="259"/>
      <c r="I11" s="259"/>
      <c r="J11" s="159" t="s">
        <v>162</v>
      </c>
      <c r="K11" s="203">
        <v>80</v>
      </c>
      <c r="N11" s="112"/>
    </row>
    <row r="12" spans="3:14" customFormat="1" ht="51" customHeight="1" x14ac:dyDescent="0.25">
      <c r="D12" s="255" t="s">
        <v>168</v>
      </c>
      <c r="E12" s="256"/>
      <c r="F12" s="261" t="s">
        <v>329</v>
      </c>
      <c r="G12" s="261"/>
      <c r="H12" s="261"/>
      <c r="I12" s="261"/>
      <c r="J12" s="159" t="s">
        <v>163</v>
      </c>
      <c r="K12" s="204">
        <v>80</v>
      </c>
    </row>
    <row r="13" spans="3:14" customFormat="1" ht="39.950000000000003" customHeight="1" x14ac:dyDescent="0.35">
      <c r="D13" s="257" t="s">
        <v>169</v>
      </c>
      <c r="E13" s="258"/>
      <c r="F13" s="262"/>
      <c r="G13" s="262"/>
      <c r="H13" s="262"/>
      <c r="I13" s="262"/>
      <c r="J13" s="169" t="s">
        <v>174</v>
      </c>
      <c r="K13" s="201">
        <f>AVERAGE(K10:K12)</f>
        <v>86.666666666666671</v>
      </c>
    </row>
    <row r="14" spans="3:14" customFormat="1" ht="106.5" customHeight="1" thickBot="1" x14ac:dyDescent="0.3">
      <c r="D14" s="244" t="s">
        <v>165</v>
      </c>
      <c r="E14" s="245"/>
      <c r="F14" s="271" t="s">
        <v>333</v>
      </c>
      <c r="G14" s="271"/>
      <c r="H14" s="208" t="s">
        <v>179</v>
      </c>
      <c r="I14" s="220" t="s">
        <v>297</v>
      </c>
      <c r="J14" s="212" t="s">
        <v>175</v>
      </c>
      <c r="K14" s="213">
        <v>1.2</v>
      </c>
    </row>
    <row r="15" spans="3:14" ht="76.5" customHeight="1" x14ac:dyDescent="0.25">
      <c r="D15" s="266" t="s">
        <v>128</v>
      </c>
      <c r="E15" s="269" t="s">
        <v>142</v>
      </c>
      <c r="F15" s="269"/>
      <c r="G15" s="211" t="s">
        <v>170</v>
      </c>
      <c r="H15" s="211" t="s">
        <v>143</v>
      </c>
      <c r="I15" s="211" t="s">
        <v>153</v>
      </c>
      <c r="J15" s="211" t="s">
        <v>144</v>
      </c>
      <c r="K15" s="211" t="s">
        <v>145</v>
      </c>
    </row>
    <row r="16" spans="3:14" ht="110.25" x14ac:dyDescent="0.25">
      <c r="D16" s="267"/>
      <c r="E16" s="126" t="s">
        <v>130</v>
      </c>
      <c r="F16" s="142" t="s">
        <v>204</v>
      </c>
      <c r="G16" s="138" t="s">
        <v>211</v>
      </c>
      <c r="H16" s="138" t="s">
        <v>205</v>
      </c>
      <c r="I16" s="140" t="s">
        <v>206</v>
      </c>
      <c r="J16" s="139">
        <v>44561</v>
      </c>
      <c r="K16" s="130">
        <v>30</v>
      </c>
    </row>
    <row r="17" spans="4:11" ht="93.75" x14ac:dyDescent="0.25">
      <c r="D17" s="267"/>
      <c r="E17" s="126" t="s">
        <v>131</v>
      </c>
      <c r="F17" s="142" t="s">
        <v>201</v>
      </c>
      <c r="G17" s="138" t="s">
        <v>211</v>
      </c>
      <c r="H17" s="138" t="s">
        <v>207</v>
      </c>
      <c r="I17" s="140" t="s">
        <v>206</v>
      </c>
      <c r="J17" s="139">
        <v>44561</v>
      </c>
      <c r="K17" s="130">
        <v>50</v>
      </c>
    </row>
    <row r="18" spans="4:11" ht="93.75" x14ac:dyDescent="0.25">
      <c r="D18" s="267"/>
      <c r="E18" s="126" t="s">
        <v>132</v>
      </c>
      <c r="F18" s="141" t="s">
        <v>203</v>
      </c>
      <c r="G18" s="138" t="s">
        <v>211</v>
      </c>
      <c r="H18" s="138" t="s">
        <v>208</v>
      </c>
      <c r="I18" s="140" t="s">
        <v>209</v>
      </c>
      <c r="J18" s="139" t="s">
        <v>210</v>
      </c>
      <c r="K18" s="130">
        <v>20</v>
      </c>
    </row>
    <row r="19" spans="4:11" ht="35.25" customHeight="1" x14ac:dyDescent="0.25">
      <c r="D19" s="267"/>
      <c r="E19" s="126" t="s">
        <v>133</v>
      </c>
      <c r="F19" s="138"/>
      <c r="G19" s="138"/>
      <c r="H19" s="138"/>
      <c r="I19" s="140"/>
      <c r="J19" s="139"/>
      <c r="K19" s="130"/>
    </row>
    <row r="20" spans="4:11" ht="36" customHeight="1" x14ac:dyDescent="0.25">
      <c r="D20" s="267"/>
      <c r="E20" s="126" t="s">
        <v>134</v>
      </c>
      <c r="F20" s="138"/>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I31:J31"/>
    <mergeCell ref="F12:I12"/>
    <mergeCell ref="F13:I13"/>
    <mergeCell ref="F31:H31"/>
    <mergeCell ref="D15:D21"/>
    <mergeCell ref="E15:F15"/>
    <mergeCell ref="D23:D29"/>
    <mergeCell ref="F14:G14"/>
    <mergeCell ref="F8:K8"/>
    <mergeCell ref="D14:E14"/>
    <mergeCell ref="D10:E10"/>
    <mergeCell ref="F10:I10"/>
    <mergeCell ref="J9:K9"/>
    <mergeCell ref="D9:E9"/>
    <mergeCell ref="F9:I9"/>
    <mergeCell ref="D11:E11"/>
    <mergeCell ref="D12:E12"/>
    <mergeCell ref="D13:E13"/>
    <mergeCell ref="F11:I11"/>
  </mergeCells>
  <printOptions horizontalCentered="1"/>
  <pageMargins left="0.19685039370078741" right="0.19685039370078741" top="0.35433070866141736" bottom="0.31496062992125984" header="0.23622047244094491" footer="0.19685039370078741"/>
  <pageSetup paperSize="9"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C5:N31"/>
  <sheetViews>
    <sheetView topLeftCell="D3" zoomScale="85" zoomScaleNormal="85"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200</v>
      </c>
      <c r="G11" s="259"/>
      <c r="H11" s="259"/>
      <c r="I11" s="259"/>
      <c r="J11" s="159" t="s">
        <v>162</v>
      </c>
      <c r="K11" s="203">
        <v>80</v>
      </c>
      <c r="N11" s="112"/>
    </row>
    <row r="12" spans="3:14" customFormat="1" ht="51" customHeight="1" x14ac:dyDescent="0.25">
      <c r="D12" s="255" t="s">
        <v>168</v>
      </c>
      <c r="E12" s="256"/>
      <c r="F12" s="261" t="s">
        <v>212</v>
      </c>
      <c r="G12" s="261"/>
      <c r="H12" s="261"/>
      <c r="I12" s="261"/>
      <c r="J12" s="159" t="s">
        <v>163</v>
      </c>
      <c r="K12" s="204">
        <v>80</v>
      </c>
    </row>
    <row r="13" spans="3:14" customFormat="1" ht="39.950000000000003" customHeight="1" x14ac:dyDescent="0.35">
      <c r="D13" s="257" t="s">
        <v>169</v>
      </c>
      <c r="E13" s="258"/>
      <c r="F13" s="262"/>
      <c r="G13" s="262"/>
      <c r="H13" s="262"/>
      <c r="I13" s="262"/>
      <c r="J13" s="169" t="s">
        <v>174</v>
      </c>
      <c r="K13" s="201">
        <f>AVERAGE(K10:K12)</f>
        <v>86.666666666666671</v>
      </c>
    </row>
    <row r="14" spans="3:14" customFormat="1" ht="59.25" customHeight="1" thickBot="1" x14ac:dyDescent="0.3">
      <c r="D14" s="244" t="s">
        <v>165</v>
      </c>
      <c r="E14" s="245"/>
      <c r="F14" s="271" t="s">
        <v>213</v>
      </c>
      <c r="G14" s="271"/>
      <c r="H14" s="208" t="s">
        <v>179</v>
      </c>
      <c r="I14" s="220" t="s">
        <v>298</v>
      </c>
      <c r="J14" s="212" t="s">
        <v>175</v>
      </c>
      <c r="K14" s="213">
        <v>1.2</v>
      </c>
    </row>
    <row r="15" spans="3:14" ht="76.5" customHeight="1" x14ac:dyDescent="0.25">
      <c r="D15" s="266" t="s">
        <v>128</v>
      </c>
      <c r="E15" s="269" t="s">
        <v>142</v>
      </c>
      <c r="F15" s="269"/>
      <c r="G15" s="215" t="s">
        <v>170</v>
      </c>
      <c r="H15" s="215" t="s">
        <v>143</v>
      </c>
      <c r="I15" s="215" t="s">
        <v>153</v>
      </c>
      <c r="J15" s="215" t="s">
        <v>144</v>
      </c>
      <c r="K15" s="215" t="s">
        <v>145</v>
      </c>
    </row>
    <row r="16" spans="3:14" ht="110.25" x14ac:dyDescent="0.25">
      <c r="D16" s="267"/>
      <c r="E16" s="126" t="s">
        <v>130</v>
      </c>
      <c r="F16" s="142" t="s">
        <v>215</v>
      </c>
      <c r="G16" s="138" t="s">
        <v>211</v>
      </c>
      <c r="H16" s="138" t="s">
        <v>214</v>
      </c>
      <c r="I16" s="140" t="s">
        <v>206</v>
      </c>
      <c r="J16" s="139">
        <v>44561</v>
      </c>
      <c r="K16" s="130">
        <v>50</v>
      </c>
    </row>
    <row r="17" spans="4:11" ht="110.25" x14ac:dyDescent="0.25">
      <c r="D17" s="267"/>
      <c r="E17" s="126" t="s">
        <v>131</v>
      </c>
      <c r="F17" s="142" t="s">
        <v>215</v>
      </c>
      <c r="G17" s="138" t="s">
        <v>211</v>
      </c>
      <c r="H17" s="138" t="s">
        <v>214</v>
      </c>
      <c r="I17" s="140" t="s">
        <v>216</v>
      </c>
      <c r="J17" s="139">
        <v>44561</v>
      </c>
      <c r="K17" s="130">
        <v>30</v>
      </c>
    </row>
    <row r="18" spans="4:11" ht="110.25" x14ac:dyDescent="0.25">
      <c r="D18" s="267"/>
      <c r="E18" s="126" t="s">
        <v>132</v>
      </c>
      <c r="F18" s="142" t="s">
        <v>215</v>
      </c>
      <c r="G18" s="138" t="s">
        <v>211</v>
      </c>
      <c r="H18" s="138" t="s">
        <v>214</v>
      </c>
      <c r="I18" s="140" t="s">
        <v>217</v>
      </c>
      <c r="J18" s="139">
        <v>44561</v>
      </c>
      <c r="K18" s="130">
        <v>20</v>
      </c>
    </row>
    <row r="19" spans="4:11" ht="35.25" customHeight="1" x14ac:dyDescent="0.25">
      <c r="D19" s="267"/>
      <c r="E19" s="126" t="s">
        <v>133</v>
      </c>
      <c r="F19" s="138"/>
      <c r="G19" s="138"/>
      <c r="H19" s="138"/>
      <c r="I19" s="140"/>
      <c r="J19" s="139"/>
      <c r="K19" s="130"/>
    </row>
    <row r="20" spans="4:11" ht="36" customHeight="1" x14ac:dyDescent="0.25">
      <c r="D20" s="267"/>
      <c r="E20" s="126" t="s">
        <v>134</v>
      </c>
      <c r="F20" s="138"/>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C5:N31"/>
  <sheetViews>
    <sheetView topLeftCell="A4" zoomScale="70" zoomScaleNormal="70" workbookViewId="0">
      <selection activeCell="F18" sqref="F18"/>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200</v>
      </c>
      <c r="G11" s="259"/>
      <c r="H11" s="259"/>
      <c r="I11" s="259"/>
      <c r="J11" s="159" t="s">
        <v>162</v>
      </c>
      <c r="K11" s="203">
        <v>80</v>
      </c>
      <c r="N11" s="112"/>
    </row>
    <row r="12" spans="3:14" customFormat="1" ht="51" customHeight="1" x14ac:dyDescent="0.25">
      <c r="D12" s="255" t="s">
        <v>168</v>
      </c>
      <c r="E12" s="256"/>
      <c r="F12" s="261" t="s">
        <v>218</v>
      </c>
      <c r="G12" s="261"/>
      <c r="H12" s="261"/>
      <c r="I12" s="261"/>
      <c r="J12" s="159" t="s">
        <v>163</v>
      </c>
      <c r="K12" s="204">
        <v>80</v>
      </c>
    </row>
    <row r="13" spans="3:14" customFormat="1" ht="39.950000000000003" customHeight="1" x14ac:dyDescent="0.35">
      <c r="D13" s="257" t="s">
        <v>169</v>
      </c>
      <c r="E13" s="258"/>
      <c r="F13" s="262" t="s">
        <v>202</v>
      </c>
      <c r="G13" s="262"/>
      <c r="H13" s="262"/>
      <c r="I13" s="262"/>
      <c r="J13" s="169" t="s">
        <v>174</v>
      </c>
      <c r="K13" s="201">
        <f>AVERAGE(K10:K12)</f>
        <v>86.666666666666671</v>
      </c>
    </row>
    <row r="14" spans="3:14" customFormat="1" ht="59.25" customHeight="1" thickBot="1" x14ac:dyDescent="0.3">
      <c r="D14" s="244" t="s">
        <v>165</v>
      </c>
      <c r="E14" s="245"/>
      <c r="F14" s="271" t="s">
        <v>219</v>
      </c>
      <c r="G14" s="271"/>
      <c r="H14" s="208" t="s">
        <v>179</v>
      </c>
      <c r="I14" s="220" t="s">
        <v>298</v>
      </c>
      <c r="J14" s="212" t="s">
        <v>175</v>
      </c>
      <c r="K14" s="213">
        <v>1.2</v>
      </c>
    </row>
    <row r="15" spans="3:14" ht="76.5" customHeight="1" x14ac:dyDescent="0.25">
      <c r="D15" s="266" t="s">
        <v>128</v>
      </c>
      <c r="E15" s="269" t="s">
        <v>142</v>
      </c>
      <c r="F15" s="269"/>
      <c r="G15" s="215" t="s">
        <v>170</v>
      </c>
      <c r="H15" s="215" t="s">
        <v>143</v>
      </c>
      <c r="I15" s="215" t="s">
        <v>153</v>
      </c>
      <c r="J15" s="215" t="s">
        <v>144</v>
      </c>
      <c r="K15" s="215" t="s">
        <v>145</v>
      </c>
    </row>
    <row r="16" spans="3:14" ht="94.5" x14ac:dyDescent="0.25">
      <c r="D16" s="267"/>
      <c r="E16" s="126" t="s">
        <v>130</v>
      </c>
      <c r="F16" s="142" t="s">
        <v>220</v>
      </c>
      <c r="G16" s="138" t="s">
        <v>211</v>
      </c>
      <c r="H16" s="138" t="s">
        <v>214</v>
      </c>
      <c r="I16" s="140" t="s">
        <v>206</v>
      </c>
      <c r="J16" s="139">
        <v>44561</v>
      </c>
      <c r="K16" s="130">
        <v>40</v>
      </c>
    </row>
    <row r="17" spans="4:11" ht="110.25" x14ac:dyDescent="0.25">
      <c r="D17" s="267"/>
      <c r="E17" s="126" t="s">
        <v>131</v>
      </c>
      <c r="F17" s="142" t="s">
        <v>221</v>
      </c>
      <c r="G17" s="138" t="s">
        <v>211</v>
      </c>
      <c r="H17" s="138" t="s">
        <v>214</v>
      </c>
      <c r="I17" s="140" t="s">
        <v>206</v>
      </c>
      <c r="J17" s="139">
        <v>44561</v>
      </c>
      <c r="K17" s="130">
        <v>40</v>
      </c>
    </row>
    <row r="18" spans="4:11" ht="110.25" x14ac:dyDescent="0.25">
      <c r="D18" s="267"/>
      <c r="E18" s="126" t="s">
        <v>132</v>
      </c>
      <c r="F18" s="141" t="s">
        <v>222</v>
      </c>
      <c r="G18" s="138" t="s">
        <v>211</v>
      </c>
      <c r="H18" s="138" t="s">
        <v>223</v>
      </c>
      <c r="I18" s="140" t="s">
        <v>224</v>
      </c>
      <c r="J18" s="139">
        <v>44561</v>
      </c>
      <c r="K18" s="130">
        <v>20</v>
      </c>
    </row>
    <row r="19" spans="4:11" ht="35.25" customHeight="1" x14ac:dyDescent="0.25">
      <c r="D19" s="267"/>
      <c r="E19" s="126" t="s">
        <v>133</v>
      </c>
      <c r="F19" s="138"/>
      <c r="G19" s="138"/>
      <c r="H19" s="138"/>
      <c r="I19" s="140"/>
      <c r="J19" s="139"/>
      <c r="K19" s="130"/>
    </row>
    <row r="20" spans="4:11" ht="36" customHeight="1" x14ac:dyDescent="0.25">
      <c r="D20" s="267"/>
      <c r="E20" s="126" t="s">
        <v>134</v>
      </c>
      <c r="F20" s="138"/>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C5:N31"/>
  <sheetViews>
    <sheetView topLeftCell="A8" zoomScale="70" zoomScaleNormal="70" workbookViewId="0">
      <selection activeCell="I14" sqref="I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200</v>
      </c>
      <c r="G11" s="259"/>
      <c r="H11" s="259"/>
      <c r="I11" s="259"/>
      <c r="J11" s="159" t="s">
        <v>162</v>
      </c>
      <c r="K11" s="203">
        <v>80</v>
      </c>
      <c r="N11" s="112"/>
    </row>
    <row r="12" spans="3:14" customFormat="1" ht="51" customHeight="1" x14ac:dyDescent="0.25">
      <c r="D12" s="255" t="s">
        <v>168</v>
      </c>
      <c r="E12" s="256"/>
      <c r="F12" s="261" t="s">
        <v>299</v>
      </c>
      <c r="G12" s="261"/>
      <c r="H12" s="261"/>
      <c r="I12" s="261"/>
      <c r="J12" s="159" t="s">
        <v>163</v>
      </c>
      <c r="K12" s="204">
        <v>80</v>
      </c>
    </row>
    <row r="13" spans="3:14" customFormat="1" ht="39.950000000000003" customHeight="1" x14ac:dyDescent="0.35">
      <c r="D13" s="257" t="s">
        <v>169</v>
      </c>
      <c r="E13" s="258"/>
      <c r="F13" s="262" t="s">
        <v>202</v>
      </c>
      <c r="G13" s="262"/>
      <c r="H13" s="262"/>
      <c r="I13" s="262"/>
      <c r="J13" s="169" t="s">
        <v>174</v>
      </c>
      <c r="K13" s="201">
        <f>AVERAGE(K10:K12)</f>
        <v>86.666666666666671</v>
      </c>
    </row>
    <row r="14" spans="3:14" customFormat="1" ht="116.25" customHeight="1" thickBot="1" x14ac:dyDescent="0.3">
      <c r="D14" s="244" t="s">
        <v>165</v>
      </c>
      <c r="E14" s="245"/>
      <c r="F14" s="271" t="s">
        <v>334</v>
      </c>
      <c r="G14" s="271"/>
      <c r="H14" s="208" t="s">
        <v>179</v>
      </c>
      <c r="I14" s="220" t="s">
        <v>298</v>
      </c>
      <c r="J14" s="212" t="s">
        <v>175</v>
      </c>
      <c r="K14" s="213">
        <v>1.2</v>
      </c>
    </row>
    <row r="15" spans="3:14" ht="76.5" customHeight="1" x14ac:dyDescent="0.25">
      <c r="D15" s="266" t="s">
        <v>128</v>
      </c>
      <c r="E15" s="269" t="s">
        <v>142</v>
      </c>
      <c r="F15" s="269"/>
      <c r="G15" s="215" t="s">
        <v>170</v>
      </c>
      <c r="H15" s="215" t="s">
        <v>143</v>
      </c>
      <c r="I15" s="215" t="s">
        <v>153</v>
      </c>
      <c r="J15" s="215" t="s">
        <v>144</v>
      </c>
      <c r="K15" s="215" t="s">
        <v>145</v>
      </c>
    </row>
    <row r="16" spans="3:14" ht="78.75" x14ac:dyDescent="0.25">
      <c r="D16" s="267"/>
      <c r="E16" s="126" t="s">
        <v>130</v>
      </c>
      <c r="F16" s="142" t="s">
        <v>225</v>
      </c>
      <c r="G16" s="138" t="s">
        <v>226</v>
      </c>
      <c r="H16" s="138" t="s">
        <v>227</v>
      </c>
      <c r="I16" s="140" t="s">
        <v>206</v>
      </c>
      <c r="J16" s="139">
        <v>44561</v>
      </c>
      <c r="K16" s="130">
        <v>25</v>
      </c>
    </row>
    <row r="17" spans="4:11" ht="56.25" x14ac:dyDescent="0.25">
      <c r="D17" s="267"/>
      <c r="E17" s="126" t="s">
        <v>131</v>
      </c>
      <c r="F17" s="142" t="s">
        <v>228</v>
      </c>
      <c r="G17" s="138" t="s">
        <v>226</v>
      </c>
      <c r="H17" s="138" t="s">
        <v>192</v>
      </c>
      <c r="I17" s="138" t="s">
        <v>192</v>
      </c>
      <c r="J17" s="139">
        <v>44561</v>
      </c>
      <c r="K17" s="130">
        <v>25</v>
      </c>
    </row>
    <row r="18" spans="4:11" ht="56.25" x14ac:dyDescent="0.25">
      <c r="D18" s="267"/>
      <c r="E18" s="126" t="s">
        <v>132</v>
      </c>
      <c r="F18" s="141" t="s">
        <v>229</v>
      </c>
      <c r="G18" s="138" t="s">
        <v>226</v>
      </c>
      <c r="H18" s="138" t="s">
        <v>192</v>
      </c>
      <c r="I18" s="138" t="s">
        <v>192</v>
      </c>
      <c r="J18" s="139">
        <v>44561</v>
      </c>
      <c r="K18" s="130">
        <v>25</v>
      </c>
    </row>
    <row r="19" spans="4:11" ht="56.25" x14ac:dyDescent="0.25">
      <c r="D19" s="267"/>
      <c r="E19" s="126" t="s">
        <v>133</v>
      </c>
      <c r="F19" s="141" t="s">
        <v>230</v>
      </c>
      <c r="G19" s="138" t="s">
        <v>226</v>
      </c>
      <c r="H19" s="138" t="s">
        <v>192</v>
      </c>
      <c r="I19" s="138" t="s">
        <v>192</v>
      </c>
      <c r="J19" s="139">
        <v>44561</v>
      </c>
      <c r="K19" s="130">
        <v>25</v>
      </c>
    </row>
    <row r="20" spans="4:11" ht="36" customHeight="1" x14ac:dyDescent="0.25">
      <c r="D20" s="267"/>
      <c r="E20" s="126" t="s">
        <v>134</v>
      </c>
      <c r="F20" s="138"/>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C5:N31"/>
  <sheetViews>
    <sheetView tabSelected="1" topLeftCell="A10" zoomScale="85" zoomScaleNormal="85"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231</v>
      </c>
      <c r="G11" s="259"/>
      <c r="H11" s="259"/>
      <c r="I11" s="259"/>
      <c r="J11" s="159" t="s">
        <v>162</v>
      </c>
      <c r="K11" s="203">
        <v>80</v>
      </c>
      <c r="N11" s="112"/>
    </row>
    <row r="12" spans="3:14" customFormat="1" ht="51" customHeight="1" x14ac:dyDescent="0.25">
      <c r="D12" s="255" t="s">
        <v>168</v>
      </c>
      <c r="E12" s="256"/>
      <c r="F12" s="261" t="s">
        <v>232</v>
      </c>
      <c r="G12" s="261"/>
      <c r="H12" s="261"/>
      <c r="I12" s="261"/>
      <c r="J12" s="159" t="s">
        <v>163</v>
      </c>
      <c r="K12" s="204">
        <v>80</v>
      </c>
    </row>
    <row r="13" spans="3:14" customFormat="1" ht="39.950000000000003" customHeight="1" x14ac:dyDescent="0.35">
      <c r="D13" s="257" t="s">
        <v>169</v>
      </c>
      <c r="E13" s="258"/>
      <c r="F13" s="262"/>
      <c r="G13" s="262"/>
      <c r="H13" s="262"/>
      <c r="I13" s="262"/>
      <c r="J13" s="169" t="s">
        <v>174</v>
      </c>
      <c r="K13" s="201">
        <f>AVERAGE(K10:K12)</f>
        <v>86.666666666666671</v>
      </c>
    </row>
    <row r="14" spans="3:14" customFormat="1" ht="59.25" customHeight="1" thickBot="1" x14ac:dyDescent="0.3">
      <c r="D14" s="244" t="s">
        <v>165</v>
      </c>
      <c r="E14" s="245"/>
      <c r="F14" s="271" t="s">
        <v>341</v>
      </c>
      <c r="G14" s="271"/>
      <c r="H14" s="208" t="s">
        <v>179</v>
      </c>
      <c r="I14" s="220" t="s">
        <v>300</v>
      </c>
      <c r="J14" s="212" t="s">
        <v>175</v>
      </c>
      <c r="K14" s="213">
        <v>1.2</v>
      </c>
    </row>
    <row r="15" spans="3:14" ht="76.5" customHeight="1" x14ac:dyDescent="0.25">
      <c r="D15" s="266" t="s">
        <v>128</v>
      </c>
      <c r="E15" s="269" t="s">
        <v>142</v>
      </c>
      <c r="F15" s="269"/>
      <c r="G15" s="215" t="s">
        <v>170</v>
      </c>
      <c r="H15" s="215" t="s">
        <v>143</v>
      </c>
      <c r="I15" s="215" t="s">
        <v>153</v>
      </c>
      <c r="J15" s="215" t="s">
        <v>144</v>
      </c>
      <c r="K15" s="215" t="s">
        <v>145</v>
      </c>
    </row>
    <row r="16" spans="3:14" ht="63" x14ac:dyDescent="0.25">
      <c r="D16" s="267"/>
      <c r="E16" s="126" t="s">
        <v>130</v>
      </c>
      <c r="F16" s="142" t="s">
        <v>233</v>
      </c>
      <c r="G16" s="138" t="s">
        <v>234</v>
      </c>
      <c r="H16" s="138" t="s">
        <v>192</v>
      </c>
      <c r="I16" s="138" t="s">
        <v>192</v>
      </c>
      <c r="J16" s="139">
        <v>44561</v>
      </c>
      <c r="K16" s="130">
        <v>25</v>
      </c>
    </row>
    <row r="17" spans="4:11" ht="56.25" x14ac:dyDescent="0.25">
      <c r="D17" s="267"/>
      <c r="E17" s="126" t="s">
        <v>131</v>
      </c>
      <c r="F17" s="142" t="s">
        <v>235</v>
      </c>
      <c r="G17" s="138" t="s">
        <v>234</v>
      </c>
      <c r="H17" s="138" t="s">
        <v>192</v>
      </c>
      <c r="I17" s="138" t="s">
        <v>192</v>
      </c>
      <c r="J17" s="139">
        <v>44561</v>
      </c>
      <c r="K17" s="130">
        <v>25</v>
      </c>
    </row>
    <row r="18" spans="4:11" ht="94.5" x14ac:dyDescent="0.25">
      <c r="D18" s="267"/>
      <c r="E18" s="126" t="s">
        <v>132</v>
      </c>
      <c r="F18" s="142" t="s">
        <v>236</v>
      </c>
      <c r="G18" s="138" t="s">
        <v>234</v>
      </c>
      <c r="H18" s="138" t="s">
        <v>192</v>
      </c>
      <c r="I18" s="138" t="s">
        <v>192</v>
      </c>
      <c r="J18" s="139">
        <v>44561</v>
      </c>
      <c r="K18" s="130">
        <v>25</v>
      </c>
    </row>
    <row r="19" spans="4:11" ht="78.75" x14ac:dyDescent="0.25">
      <c r="D19" s="267"/>
      <c r="E19" s="126" t="s">
        <v>133</v>
      </c>
      <c r="F19" s="142" t="s">
        <v>237</v>
      </c>
      <c r="G19" s="138" t="s">
        <v>234</v>
      </c>
      <c r="H19" s="138" t="s">
        <v>192</v>
      </c>
      <c r="I19" s="138" t="s">
        <v>192</v>
      </c>
      <c r="J19" s="139">
        <v>44561</v>
      </c>
      <c r="K19" s="130">
        <v>25</v>
      </c>
    </row>
    <row r="20" spans="4:11" ht="36" customHeight="1" x14ac:dyDescent="0.25">
      <c r="D20" s="267"/>
      <c r="E20" s="126" t="s">
        <v>134</v>
      </c>
      <c r="F20" s="138"/>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C5:N31"/>
  <sheetViews>
    <sheetView topLeftCell="A9" zoomScale="70" zoomScaleNormal="70" workbookViewId="0">
      <selection activeCell="F14" sqref="F14:G14"/>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41" t="s">
        <v>167</v>
      </c>
      <c r="G8" s="242"/>
      <c r="H8" s="242"/>
      <c r="I8" s="242"/>
      <c r="J8" s="242"/>
      <c r="K8" s="243"/>
      <c r="N8" s="112"/>
    </row>
    <row r="9" spans="3:14" ht="31.5" x14ac:dyDescent="0.25">
      <c r="D9" s="251" t="s">
        <v>158</v>
      </c>
      <c r="E9" s="252"/>
      <c r="F9" s="253" t="s">
        <v>181</v>
      </c>
      <c r="G9" s="253"/>
      <c r="H9" s="253"/>
      <c r="I9" s="254"/>
      <c r="J9" s="249" t="s">
        <v>173</v>
      </c>
      <c r="K9" s="250"/>
      <c r="N9" s="112"/>
    </row>
    <row r="10" spans="3:14" ht="45" customHeight="1" x14ac:dyDescent="0.25">
      <c r="D10" s="246" t="s">
        <v>127</v>
      </c>
      <c r="E10" s="247"/>
      <c r="F10" s="248" t="s">
        <v>199</v>
      </c>
      <c r="G10" s="248"/>
      <c r="H10" s="248"/>
      <c r="I10" s="248"/>
      <c r="J10" s="159" t="s">
        <v>161</v>
      </c>
      <c r="K10" s="202">
        <v>100</v>
      </c>
      <c r="N10" s="112"/>
    </row>
    <row r="11" spans="3:14" ht="42" customHeight="1" x14ac:dyDescent="0.25">
      <c r="D11" s="255" t="s">
        <v>178</v>
      </c>
      <c r="E11" s="256"/>
      <c r="F11" s="259" t="s">
        <v>231</v>
      </c>
      <c r="G11" s="259"/>
      <c r="H11" s="259"/>
      <c r="I11" s="259"/>
      <c r="J11" s="159" t="s">
        <v>162</v>
      </c>
      <c r="K11" s="203">
        <v>80</v>
      </c>
      <c r="N11" s="112"/>
    </row>
    <row r="12" spans="3:14" customFormat="1" ht="51" customHeight="1" x14ac:dyDescent="0.25">
      <c r="D12" s="255" t="s">
        <v>168</v>
      </c>
      <c r="E12" s="256"/>
      <c r="F12" s="261" t="s">
        <v>238</v>
      </c>
      <c r="G12" s="261"/>
      <c r="H12" s="261"/>
      <c r="I12" s="261"/>
      <c r="J12" s="159" t="s">
        <v>163</v>
      </c>
      <c r="K12" s="204">
        <v>100</v>
      </c>
    </row>
    <row r="13" spans="3:14" customFormat="1" ht="39.950000000000003" customHeight="1" x14ac:dyDescent="0.35">
      <c r="D13" s="257" t="s">
        <v>169</v>
      </c>
      <c r="E13" s="258"/>
      <c r="F13" s="262"/>
      <c r="G13" s="262"/>
      <c r="H13" s="262"/>
      <c r="I13" s="262"/>
      <c r="J13" s="169" t="s">
        <v>174</v>
      </c>
      <c r="K13" s="201">
        <f>AVERAGE(K10:K12)</f>
        <v>93.333333333333329</v>
      </c>
    </row>
    <row r="14" spans="3:14" customFormat="1" ht="59.25" customHeight="1" thickBot="1" x14ac:dyDescent="0.3">
      <c r="D14" s="244" t="s">
        <v>165</v>
      </c>
      <c r="E14" s="245"/>
      <c r="F14" s="271" t="s">
        <v>335</v>
      </c>
      <c r="G14" s="271"/>
      <c r="H14" s="208" t="s">
        <v>179</v>
      </c>
      <c r="I14" s="220" t="s">
        <v>300</v>
      </c>
      <c r="J14" s="212" t="s">
        <v>175</v>
      </c>
      <c r="K14" s="213">
        <v>1.2</v>
      </c>
    </row>
    <row r="15" spans="3:14" ht="76.5" customHeight="1" x14ac:dyDescent="0.25">
      <c r="D15" s="266" t="s">
        <v>128</v>
      </c>
      <c r="E15" s="269" t="s">
        <v>142</v>
      </c>
      <c r="F15" s="269"/>
      <c r="G15" s="217" t="s">
        <v>170</v>
      </c>
      <c r="H15" s="217" t="s">
        <v>143</v>
      </c>
      <c r="I15" s="217" t="s">
        <v>153</v>
      </c>
      <c r="J15" s="217" t="s">
        <v>144</v>
      </c>
      <c r="K15" s="217" t="s">
        <v>145</v>
      </c>
    </row>
    <row r="16" spans="3:14" ht="56.25" x14ac:dyDescent="0.25">
      <c r="D16" s="267"/>
      <c r="E16" s="126" t="s">
        <v>130</v>
      </c>
      <c r="F16" s="142" t="s">
        <v>239</v>
      </c>
      <c r="G16" s="138" t="s">
        <v>234</v>
      </c>
      <c r="H16" s="138" t="s">
        <v>242</v>
      </c>
      <c r="I16" s="140" t="s">
        <v>206</v>
      </c>
      <c r="J16" s="139">
        <v>44377</v>
      </c>
      <c r="K16" s="130">
        <v>40</v>
      </c>
    </row>
    <row r="17" spans="4:11" ht="112.5" x14ac:dyDescent="0.25">
      <c r="D17" s="267"/>
      <c r="E17" s="126" t="s">
        <v>131</v>
      </c>
      <c r="F17" s="142" t="s">
        <v>244</v>
      </c>
      <c r="G17" s="138" t="s">
        <v>234</v>
      </c>
      <c r="H17" s="138" t="s">
        <v>243</v>
      </c>
      <c r="I17" s="140" t="s">
        <v>206</v>
      </c>
      <c r="J17" s="139" t="s">
        <v>245</v>
      </c>
      <c r="K17" s="130">
        <v>20</v>
      </c>
    </row>
    <row r="18" spans="4:11" ht="56.25" x14ac:dyDescent="0.25">
      <c r="D18" s="267"/>
      <c r="E18" s="126" t="s">
        <v>132</v>
      </c>
      <c r="F18" s="141" t="s">
        <v>240</v>
      </c>
      <c r="G18" s="138" t="s">
        <v>234</v>
      </c>
      <c r="H18" s="138" t="s">
        <v>192</v>
      </c>
      <c r="I18" s="218">
        <v>0.5</v>
      </c>
      <c r="J18" s="139">
        <v>44499</v>
      </c>
      <c r="K18" s="130">
        <v>20</v>
      </c>
    </row>
    <row r="19" spans="4:11" ht="56.25" x14ac:dyDescent="0.25">
      <c r="D19" s="267"/>
      <c r="E19" s="126" t="s">
        <v>133</v>
      </c>
      <c r="F19" s="141" t="s">
        <v>241</v>
      </c>
      <c r="G19" s="138" t="s">
        <v>234</v>
      </c>
      <c r="H19" s="138" t="s">
        <v>192</v>
      </c>
      <c r="I19" s="218">
        <v>0.5</v>
      </c>
      <c r="J19" s="139">
        <v>44561</v>
      </c>
      <c r="K19" s="130">
        <v>20</v>
      </c>
    </row>
    <row r="20" spans="4:11" ht="36" customHeight="1" x14ac:dyDescent="0.25">
      <c r="D20" s="267"/>
      <c r="E20" s="126" t="s">
        <v>134</v>
      </c>
      <c r="F20" s="142"/>
      <c r="G20" s="138"/>
      <c r="H20" s="138"/>
      <c r="I20" s="140"/>
      <c r="J20" s="139"/>
      <c r="K20" s="130"/>
    </row>
    <row r="21" spans="4:11" ht="36" customHeight="1" thickBot="1" x14ac:dyDescent="0.3">
      <c r="D21" s="268"/>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66" t="s">
        <v>129</v>
      </c>
      <c r="E23" s="154" t="s">
        <v>147</v>
      </c>
      <c r="F23" s="150"/>
      <c r="G23" s="150"/>
      <c r="H23" s="150"/>
      <c r="I23" s="151" t="s">
        <v>148</v>
      </c>
      <c r="J23" s="152" t="s">
        <v>154</v>
      </c>
      <c r="K23" s="153"/>
    </row>
    <row r="24" spans="4:11" ht="46.5" customHeight="1" x14ac:dyDescent="0.25">
      <c r="D24" s="267"/>
      <c r="E24" s="126" t="s">
        <v>130</v>
      </c>
      <c r="F24" s="99"/>
      <c r="G24" s="101"/>
      <c r="H24" s="100"/>
      <c r="I24" s="132">
        <v>0</v>
      </c>
      <c r="J24" s="129"/>
      <c r="K24" s="131">
        <f>IF(AND(I24&gt;0,K16&gt;0),(I24*K16),0)</f>
        <v>0</v>
      </c>
    </row>
    <row r="25" spans="4:11" ht="33.75" customHeight="1" x14ac:dyDescent="0.25">
      <c r="D25" s="267"/>
      <c r="E25" s="126" t="s">
        <v>131</v>
      </c>
      <c r="F25" s="99"/>
      <c r="G25" s="101"/>
      <c r="H25" s="100"/>
      <c r="I25" s="132">
        <v>0</v>
      </c>
      <c r="J25" s="129"/>
      <c r="K25" s="131">
        <f>IF(AND(I25&gt;0,K17&gt;0),(I25*K17),0)</f>
        <v>0</v>
      </c>
    </row>
    <row r="26" spans="4:11" ht="33.75" customHeight="1" x14ac:dyDescent="0.25">
      <c r="D26" s="267"/>
      <c r="E26" s="126" t="s">
        <v>132</v>
      </c>
      <c r="F26" s="99"/>
      <c r="G26" s="101"/>
      <c r="H26" s="100"/>
      <c r="I26" s="132">
        <v>0</v>
      </c>
      <c r="J26" s="129"/>
      <c r="K26" s="131">
        <f>IF(AND(I26&gt;0,K18&gt;0),(I26*K18),0)</f>
        <v>0</v>
      </c>
    </row>
    <row r="27" spans="4:11" ht="49.5" customHeight="1" x14ac:dyDescent="0.25">
      <c r="D27" s="267"/>
      <c r="E27" s="126" t="s">
        <v>133</v>
      </c>
      <c r="F27" s="99"/>
      <c r="G27" s="101"/>
      <c r="H27" s="100"/>
      <c r="I27" s="132">
        <v>0</v>
      </c>
      <c r="J27" s="129"/>
      <c r="K27" s="131">
        <f>IF(AND(I27&gt;0,K19&gt;0),(I27*K19),0)</f>
        <v>0</v>
      </c>
    </row>
    <row r="28" spans="4:11" ht="43.5" customHeight="1" x14ac:dyDescent="0.25">
      <c r="D28" s="267"/>
      <c r="E28" s="126" t="s">
        <v>134</v>
      </c>
      <c r="F28" s="99"/>
      <c r="G28" s="101"/>
      <c r="H28" s="100"/>
      <c r="I28" s="132">
        <v>0</v>
      </c>
      <c r="J28" s="129"/>
      <c r="K28" s="131">
        <f>IF(AND(I28&gt;0,K20&gt;0),(I28*K20),0)</f>
        <v>0</v>
      </c>
    </row>
    <row r="29" spans="4:11" ht="36" customHeight="1" thickBot="1" x14ac:dyDescent="0.3">
      <c r="D29" s="270"/>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63"/>
      <c r="G31" s="264"/>
      <c r="H31" s="265"/>
      <c r="I31" s="260" t="s">
        <v>155</v>
      </c>
      <c r="J31" s="260"/>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21</vt:i4>
      </vt:variant>
    </vt:vector>
  </HeadingPairs>
  <TitlesOfParts>
    <vt:vector size="48" baseType="lpstr">
      <vt:lpstr>DIRIGENTI_OLD</vt:lpstr>
      <vt:lpstr>Foglio2</vt:lpstr>
      <vt:lpstr>PERFORMANCE_DIRIGENTI</vt:lpstr>
      <vt:lpstr>ob. perf.ORG.A03.1</vt:lpstr>
      <vt:lpstr>ob. perf.ORG.A03.2</vt:lpstr>
      <vt:lpstr>ob. perf.ORG.A03.3</vt:lpstr>
      <vt:lpstr>ob. perf.ORG.A03.4</vt:lpstr>
      <vt:lpstr>ob. perf.ORG.A03.5</vt:lpstr>
      <vt:lpstr>OB.PERF.ORG.A03.6</vt:lpstr>
      <vt:lpstr>ob.perf.ORG.A03.7</vt:lpstr>
      <vt:lpstr>ob.perf.ORG.A03.8</vt:lpstr>
      <vt:lpstr>ob. perf.ORG.A03.9</vt:lpstr>
      <vt:lpstr>ob. perf.ORG.A03.10</vt:lpstr>
      <vt:lpstr>ob. perf.ORG.A03.11</vt:lpstr>
      <vt:lpstr>ob. perf.A03.12</vt:lpstr>
      <vt:lpstr>ob. perf.ORG.A03.13</vt:lpstr>
      <vt:lpstr>ob. perf.IND.2021-PUZ1</vt:lpstr>
      <vt:lpstr>ob. perf.IND.2021-PUZ2</vt:lpstr>
      <vt:lpstr>ob. perf.IND.2021-PUZ3</vt:lpstr>
      <vt:lpstr>ob. perf.IND.2021-PUZ4</vt:lpstr>
      <vt:lpstr>ob. perf.IND.2021-PUZ5</vt:lpstr>
      <vt:lpstr>ob. perf.IND.2021-PUZ6</vt:lpstr>
      <vt:lpstr>ob. perf.IND.2021-PUZ7</vt:lpstr>
      <vt:lpstr>ob. perf.IND.2021-PUZ8</vt:lpstr>
      <vt:lpstr>ob. perf.IND.2021-PUZ9</vt:lpstr>
      <vt:lpstr>COMPARTO_PO-AP</vt:lpstr>
      <vt:lpstr>CATEGORIA_D</vt:lpstr>
      <vt:lpstr>CATEGORIA_D!Area_stampa</vt:lpstr>
      <vt:lpstr>'COMPARTO_PO-AP'!Area_stampa</vt:lpstr>
      <vt:lpstr>DIRIGENTI_OLD!Area_stampa</vt:lpstr>
      <vt:lpstr>'ob. perf.A03.12'!Area_stampa</vt:lpstr>
      <vt:lpstr>'ob. perf.IND.2021-PUZ1'!Area_stampa</vt:lpstr>
      <vt:lpstr>'ob. perf.IND.2021-PUZ2'!Area_stampa</vt:lpstr>
      <vt:lpstr>'ob. perf.IND.2021-PUZ4'!Area_stampa</vt:lpstr>
      <vt:lpstr>'ob. perf.IND.2021-PUZ6'!Area_stampa</vt:lpstr>
      <vt:lpstr>'ob. perf.ORG.A03.1'!Area_stampa</vt:lpstr>
      <vt:lpstr>'ob. perf.ORG.A03.10'!Area_stampa</vt:lpstr>
      <vt:lpstr>'ob. perf.ORG.A03.11'!Area_stampa</vt:lpstr>
      <vt:lpstr>'ob. perf.ORG.A03.13'!Area_stampa</vt:lpstr>
      <vt:lpstr>'ob. perf.ORG.A03.2'!Area_stampa</vt:lpstr>
      <vt:lpstr>'ob. perf.ORG.A03.3'!Area_stampa</vt:lpstr>
      <vt:lpstr>'ob. perf.ORG.A03.4'!Area_stampa</vt:lpstr>
      <vt:lpstr>'ob. perf.ORG.A03.5'!Area_stampa</vt:lpstr>
      <vt:lpstr>'ob. perf.ORG.A03.9'!Area_stampa</vt:lpstr>
      <vt:lpstr>OB.PERF.ORG.A03.6!Area_stampa</vt:lpstr>
      <vt:lpstr>ob.perf.ORG.A03.7!Area_stampa</vt:lpstr>
      <vt:lpstr>ob.perf.ORG.A03.8!Area_stampa</vt:lpstr>
      <vt:lpstr>PERFORMANCE_DIRIGENTI!Area_stampa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tedeschi</dc:creator>
  <cp:lastModifiedBy>mgiuliano</cp:lastModifiedBy>
  <cp:lastPrinted>2021-05-02T16:27:14Z</cp:lastPrinted>
  <dcterms:created xsi:type="dcterms:W3CDTF">2015-03-10T09:03:50Z</dcterms:created>
  <dcterms:modified xsi:type="dcterms:W3CDTF">2021-09-27T09:32:40Z</dcterms:modified>
</cp:coreProperties>
</file>