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mgiuliano\Desktop\NUCLEO DI VALUTAZIONE\PIANO PERFORMANCE E OBIETTIVI\"/>
    </mc:Choice>
  </mc:AlternateContent>
  <xr:revisionPtr revIDLastSave="0" documentId="8_{7EA62A83-5FD9-4923-AC75-CD84D049181B}" xr6:coauthVersionLast="47" xr6:coauthVersionMax="47" xr10:uidLastSave="{00000000-0000-0000-0000-000000000000}"/>
  <bookViews>
    <workbookView xWindow="-120" yWindow="-120" windowWidth="29040" windowHeight="15840" tabRatio="599" firstSheet="23" activeTab="23" xr2:uid="{00000000-000D-0000-FFFF-FFFF00000000}"/>
  </bookViews>
  <sheets>
    <sheet name="DIRIGENTI_OLD" sheetId="3" state="hidden" r:id="rId1"/>
    <sheet name="Foglio2" sheetId="2" state="hidden" r:id="rId2"/>
    <sheet name="PERFORMANCE_DIRIGENTI" sheetId="7" state="hidden" r:id="rId3"/>
    <sheet name="1.1.1 Utenze" sheetId="41" r:id="rId4"/>
    <sheet name="1.1.3 Tesoreria" sheetId="42" r:id="rId5"/>
    <sheet name="1.1.6 Riassetto societario" sheetId="43" r:id="rId6"/>
    <sheet name="1.1.6 Nuovo-Consolidato" sheetId="68" r:id="rId7"/>
    <sheet name="1.2.1 Supporto uff. tributi" sheetId="56" r:id="rId8"/>
    <sheet name="1.2.2 Unificazione bd" sheetId="57" r:id="rId9"/>
    <sheet name="1.2.3 Canone unico" sheetId="58" r:id="rId10"/>
    <sheet name="1.2.4 Sportello virtuale" sheetId="59" r:id="rId11"/>
    <sheet name="2.2.4 PagoPA" sheetId="44" r:id="rId12"/>
    <sheet name="COL.1 Responsabili spesa" sheetId="10" r:id="rId13"/>
    <sheet name="COL.2 Certificazioni" sheetId="45" r:id="rId14"/>
    <sheet name="COL.3 PCC" sheetId="46" r:id="rId15"/>
    <sheet name="COL.4 Iva" sheetId="47" r:id="rId16"/>
    <sheet name="COL.5 Personale" sheetId="48" r:id="rId17"/>
    <sheet name="COL.6 Cassa Vincolata" sheetId="49" r:id="rId18"/>
    <sheet name="COL. 6 Rev-Provv.tributi" sheetId="54" r:id="rId19"/>
    <sheet name="COL.7 Agenti contabili" sheetId="50" r:id="rId20"/>
    <sheet name="COL.8 Archivio" sheetId="51" r:id="rId21"/>
    <sheet name="COL.9 DUP" sheetId="53" r:id="rId22"/>
    <sheet name="COL. 10-Nuova-CCP" sheetId="55" r:id="rId23"/>
    <sheet name="COL. 11-Nuova-Imu aree edificab" sheetId="67" r:id="rId24"/>
    <sheet name="Foglio1" sheetId="69" r:id="rId25"/>
    <sheet name="COMPARTO_PO-AP" sheetId="4" state="hidden" r:id="rId26"/>
    <sheet name="CATEGORIA_D" sheetId="5" state="hidden" r:id="rId27"/>
  </sheets>
  <definedNames>
    <definedName name="_xlnm.Print_Area" localSheetId="3">'1.1.1 Utenze'!$D$8:$K$32</definedName>
    <definedName name="_xlnm.Print_Area" localSheetId="26">CATEGORIA_D!$H$6:$P$54</definedName>
    <definedName name="_xlnm.Print_Area" localSheetId="22">'COL. 10-Nuova-CCP'!$D$8:$K$34</definedName>
    <definedName name="_xlnm.Print_Area" localSheetId="23">'COL. 11-Nuova-Imu aree edificab'!$D$8:$K$34</definedName>
    <definedName name="_xlnm.Print_Area" localSheetId="18">'COL. 6 Rev-Provv.tributi'!$D$8:$K$34</definedName>
    <definedName name="_xlnm.Print_Area" localSheetId="12">'COL.1 Responsabili spesa'!$D$8:$K$34</definedName>
    <definedName name="_xlnm.Print_Area" localSheetId="13">'COL.2 Certificazioni'!$D$8:$K$34</definedName>
    <definedName name="_xlnm.Print_Area" localSheetId="14">'COL.3 PCC'!$D$8:$K$34</definedName>
    <definedName name="_xlnm.Print_Area" localSheetId="15">'COL.4 Iva'!$D$8:$K$34</definedName>
    <definedName name="_xlnm.Print_Area" localSheetId="16">'COL.5 Personale'!$D$8:$K$34</definedName>
    <definedName name="_xlnm.Print_Area" localSheetId="17">'COL.6 Cassa Vincolata'!$D$8:$K$34</definedName>
    <definedName name="_xlnm.Print_Area" localSheetId="19">'COL.7 Agenti contabili'!$D$8:$K$34</definedName>
    <definedName name="_xlnm.Print_Area" localSheetId="20">'COL.8 Archivio'!$D$8:$K$34</definedName>
    <definedName name="_xlnm.Print_Area" localSheetId="21">'COL.9 DUP'!$D$8:$K$34</definedName>
    <definedName name="_xlnm.Print_Area" localSheetId="25">'COMPARTO_PO-AP'!$H$6:$P$49</definedName>
    <definedName name="_xlnm.Print_Area" localSheetId="0">DIRIGENTI_OLD!$H$6:$P$69</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68" l="1"/>
  <c r="K25" i="68"/>
  <c r="K26" i="68"/>
  <c r="K28" i="68"/>
  <c r="K27" i="68"/>
  <c r="K21" i="68"/>
  <c r="K13" i="68"/>
  <c r="K28" i="67"/>
  <c r="K27" i="67"/>
  <c r="K26" i="67"/>
  <c r="K25" i="67"/>
  <c r="K24" i="67"/>
  <c r="K21" i="67"/>
  <c r="K13" i="67"/>
  <c r="K27" i="58"/>
  <c r="K28" i="58"/>
  <c r="K22" i="56"/>
  <c r="K24" i="51"/>
  <c r="K24" i="50"/>
  <c r="K24" i="10"/>
  <c r="K24" i="45"/>
  <c r="K24" i="46"/>
  <c r="K24" i="47"/>
  <c r="K28" i="59"/>
  <c r="K27" i="59"/>
  <c r="K26" i="59"/>
  <c r="K25" i="59"/>
  <c r="K24" i="59"/>
  <c r="K21" i="59"/>
  <c r="K13" i="59"/>
  <c r="K26" i="58"/>
  <c r="K25" i="58"/>
  <c r="K24" i="58"/>
  <c r="K21" i="58"/>
  <c r="K13" i="58"/>
  <c r="K28" i="57"/>
  <c r="K27" i="57"/>
  <c r="K26" i="57"/>
  <c r="K25" i="57"/>
  <c r="K24" i="57"/>
  <c r="K21" i="57"/>
  <c r="K13" i="57"/>
  <c r="K29" i="56"/>
  <c r="K28" i="56"/>
  <c r="K27" i="56"/>
  <c r="K26" i="56"/>
  <c r="K25" i="56"/>
  <c r="K13" i="56"/>
  <c r="K28" i="55"/>
  <c r="K27" i="55"/>
  <c r="K26" i="55"/>
  <c r="K25" i="55"/>
  <c r="K24" i="55"/>
  <c r="K21" i="55"/>
  <c r="K13" i="55"/>
  <c r="K28" i="54"/>
  <c r="K27" i="54"/>
  <c r="K26" i="54"/>
  <c r="K25" i="54"/>
  <c r="K24" i="54"/>
  <c r="K21" i="54"/>
  <c r="K13" i="54"/>
  <c r="K24" i="53"/>
  <c r="K29" i="68" l="1"/>
  <c r="K31" i="68" s="1"/>
  <c r="K29" i="67"/>
  <c r="K31" i="67" s="1"/>
  <c r="K29" i="54"/>
  <c r="K31" i="54" s="1"/>
  <c r="K29" i="57"/>
  <c r="K31" i="57" s="1"/>
  <c r="K29" i="59"/>
  <c r="K29" i="58"/>
  <c r="K31" i="58" s="1"/>
  <c r="K30" i="56"/>
  <c r="K32" i="56" s="1"/>
  <c r="K29" i="55"/>
  <c r="K31" i="55" s="1"/>
  <c r="K28" i="53"/>
  <c r="K27" i="53"/>
  <c r="K26" i="53"/>
  <c r="K25" i="53"/>
  <c r="K21" i="53"/>
  <c r="K13" i="53"/>
  <c r="K28" i="51"/>
  <c r="K27" i="51"/>
  <c r="K26" i="51"/>
  <c r="K25" i="51"/>
  <c r="K21" i="51"/>
  <c r="K13" i="51"/>
  <c r="K28" i="50"/>
  <c r="K27" i="50"/>
  <c r="K26" i="50"/>
  <c r="K25" i="50"/>
  <c r="K21" i="50"/>
  <c r="K13" i="50"/>
  <c r="K28" i="49"/>
  <c r="K27" i="49"/>
  <c r="K26" i="49"/>
  <c r="K25" i="49"/>
  <c r="K21" i="49"/>
  <c r="K13" i="49"/>
  <c r="K28" i="48"/>
  <c r="K27" i="48"/>
  <c r="K26" i="48"/>
  <c r="K25" i="48"/>
  <c r="K21" i="48"/>
  <c r="K13" i="48"/>
  <c r="K28" i="47"/>
  <c r="K27" i="47"/>
  <c r="K26" i="47"/>
  <c r="K25" i="47"/>
  <c r="K21" i="47"/>
  <c r="K13" i="47"/>
  <c r="K28" i="46"/>
  <c r="K27" i="46"/>
  <c r="K26" i="46"/>
  <c r="K25" i="46"/>
  <c r="K21" i="46"/>
  <c r="K13" i="46"/>
  <c r="K28" i="45"/>
  <c r="K27" i="45"/>
  <c r="K26" i="45"/>
  <c r="K25" i="45"/>
  <c r="K21" i="45"/>
  <c r="K13" i="45"/>
  <c r="K28" i="44"/>
  <c r="K27" i="44"/>
  <c r="K26" i="44"/>
  <c r="K25" i="44"/>
  <c r="K24" i="44"/>
  <c r="K21" i="44"/>
  <c r="K13" i="44"/>
  <c r="K28" i="43"/>
  <c r="K27" i="43"/>
  <c r="K26" i="43"/>
  <c r="K25" i="43"/>
  <c r="K24" i="43"/>
  <c r="K21" i="43"/>
  <c r="K13" i="43"/>
  <c r="K28" i="42"/>
  <c r="K27" i="42"/>
  <c r="K26" i="42"/>
  <c r="K25" i="42"/>
  <c r="K24" i="42"/>
  <c r="K21" i="42"/>
  <c r="K13" i="42"/>
  <c r="K13" i="41"/>
  <c r="K13" i="10"/>
  <c r="K29" i="43" l="1"/>
  <c r="K31" i="43" s="1"/>
  <c r="K29" i="44"/>
  <c r="K31" i="44" s="1"/>
  <c r="K29" i="46"/>
  <c r="K31" i="46" s="1"/>
  <c r="K29" i="47"/>
  <c r="K31" i="47" s="1"/>
  <c r="K29" i="48"/>
  <c r="K31" i="48" s="1"/>
  <c r="K29" i="49"/>
  <c r="K31" i="49" s="1"/>
  <c r="K29" i="50"/>
  <c r="K31" i="50" s="1"/>
  <c r="K29" i="53"/>
  <c r="K31" i="53" s="1"/>
  <c r="K29" i="51"/>
  <c r="K31" i="51" s="1"/>
  <c r="K29" i="45"/>
  <c r="K31" i="45" s="1"/>
  <c r="K29" i="42"/>
  <c r="K31" i="42" s="1"/>
  <c r="K26" i="41"/>
  <c r="K28" i="41" l="1"/>
  <c r="K27" i="41"/>
  <c r="K25" i="41"/>
  <c r="K24" i="41"/>
  <c r="K21" i="41"/>
  <c r="K29" i="41" l="1"/>
  <c r="K31" i="41" s="1"/>
  <c r="K28" i="10" l="1"/>
  <c r="K27" i="10"/>
  <c r="K26" i="10"/>
  <c r="K25" i="10"/>
  <c r="K21" i="10"/>
  <c r="H22" i="7"/>
  <c r="H23" i="7"/>
  <c r="H24" i="7"/>
  <c r="H25" i="7"/>
  <c r="H21" i="7"/>
  <c r="J19" i="7"/>
  <c r="K31" i="2"/>
  <c r="K23" i="2"/>
  <c r="H26" i="7" l="1"/>
  <c r="G28" i="7" s="1"/>
  <c r="K29" i="10"/>
  <c r="K31" i="10" s="1"/>
  <c r="F28" i="7" l="1"/>
</calcChain>
</file>

<file path=xl/sharedStrings.xml><?xml version="1.0" encoding="utf-8"?>
<sst xmlns="http://schemas.openxmlformats.org/spreadsheetml/2006/main" count="1476" uniqueCount="339">
  <si>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</si>
  <si>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</si>
  <si>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</si>
  <si>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</si>
  <si>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</si>
  <si>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</si>
  <si>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</si>
  <si>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</si>
  <si>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</si>
  <si>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</si>
  <si>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</si>
  <si>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</si>
  <si>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</si>
  <si>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</si>
  <si>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</si>
  <si>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</si>
  <si>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</si>
  <si>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</si>
  <si>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</si>
  <si>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</si>
  <si>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</si>
  <si>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</si>
  <si>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</si>
  <si>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</si>
  <si>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</si>
  <si>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</si>
  <si>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</si>
  <si>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</si>
  <si>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</si>
  <si>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</si>
  <si>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</si>
  <si>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</si>
  <si>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</si>
  <si>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</si>
  <si>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</si>
  <si>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</si>
  <si>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</si>
  <si>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</si>
  <si>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</si>
  <si>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</si>
  <si>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</si>
  <si>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</si>
  <si>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</si>
  <si>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</si>
  <si>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</si>
  <si>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</si>
  <si>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</si>
  <si>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</si>
  <si>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</si>
  <si>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</si>
  <si>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</si>
  <si>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</si>
  <si>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</si>
  <si>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</si>
  <si>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</si>
  <si>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</si>
  <si>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</si>
  <si>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</si>
  <si>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</si>
  <si>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</si>
  <si>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</si>
  <si>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</si>
  <si>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</si>
  <si>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</si>
  <si>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</si>
  <si>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</si>
  <si>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</si>
  <si>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</si>
  <si>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</si>
  <si>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</si>
  <si>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</si>
  <si>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</si>
  <si>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</si>
  <si>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</si>
  <si>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</si>
  <si>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</si>
  <si>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</si>
  <si>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</si>
  <si>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</si>
  <si>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</si>
  <si>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</si>
  <si>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</si>
  <si>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</si>
  <si>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</si>
  <si>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</si>
  <si>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</si>
  <si>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</si>
  <si>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</si>
  <si>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</si>
  <si>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</si>
  <si>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</si>
  <si>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</si>
  <si>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</si>
  <si>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</si>
  <si>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</si>
  <si>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</si>
  <si>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</si>
  <si>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</si>
  <si>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</si>
  <si>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</si>
  <si>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</si>
  <si>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</si>
  <si>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</si>
  <si>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</si>
  <si>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</si>
  <si>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</si>
  <si>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</si>
  <si>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</si>
  <si>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</si>
  <si>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</si>
  <si>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</si>
  <si>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</si>
  <si>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</si>
  <si>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</si>
  <si>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</si>
  <si>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</si>
  <si>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</si>
  <si>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</si>
  <si>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</si>
  <si>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</si>
  <si>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</si>
  <si>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</si>
  <si>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</si>
  <si>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</si>
  <si>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</si>
  <si>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</si>
  <si>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</si>
  <si>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</si>
  <si>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</si>
  <si>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</si>
  <si>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</si>
  <si>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</si>
  <si>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</si>
  <si>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</si>
  <si>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</si>
  <si>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</si>
  <si>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</si>
  <si>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</si>
  <si>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</si>
  <si>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</si>
  <si>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</si>
  <si>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</si>
  <si>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</si>
  <si>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</si>
  <si>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</si>
  <si>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</si>
  <si>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</si>
  <si>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</si>
  <si>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</si>
  <si>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</si>
  <si>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</si>
  <si>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</si>
  <si>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</si>
  <si>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</si>
  <si>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</si>
  <si>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</si>
  <si>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</si>
  <si>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</si>
  <si>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</si>
  <si>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</si>
  <si>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</si>
  <si>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SI\NO</t>
  </si>
  <si>
    <t>strategicità</t>
  </si>
  <si>
    <t>rilevanza esterna</t>
  </si>
  <si>
    <t>complessità</t>
  </si>
  <si>
    <t>OBIETTIVO DI GRUPPO CON PREMIALITA'</t>
  </si>
  <si>
    <t>DESCRIZIONE</t>
  </si>
  <si>
    <t>OBIETTIVO P.T.P.C.</t>
  </si>
  <si>
    <t>SCHEDA OBIETTIVO PERFORMANCE ORGANIZZATIVA</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</si>
  <si>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</si>
  <si>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</si>
  <si>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</si>
  <si>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</si>
  <si>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</si>
  <si>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</si>
  <si>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</si>
  <si>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</si>
  <si>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</si>
  <si>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</si>
  <si>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OBIETTIVO DI MANDATO</t>
  </si>
  <si>
    <t>MISSIONE PROGRAMMA</t>
  </si>
  <si>
    <t>CAPITOLI PEG COLLEGATI</t>
  </si>
  <si>
    <t>2021</t>
  </si>
  <si>
    <t>dott. Vincenzo Colucci</t>
  </si>
  <si>
    <t>1.1: Bilancio sano ed in equilibrio</t>
  </si>
  <si>
    <t>Razionalizzazione utenze e revisione contratti di fornitura</t>
  </si>
  <si>
    <t>Area 2</t>
  </si>
  <si>
    <t>missione 1 - programma 3</t>
  </si>
  <si>
    <t>Rizzelli - Scoccimarro</t>
  </si>
  <si>
    <t>Toraldo - Marsico</t>
  </si>
  <si>
    <t>Riduzione spesa di funzionamento</t>
  </si>
  <si>
    <t>Predisposizione atti di gara</t>
  </si>
  <si>
    <t>Marsico</t>
  </si>
  <si>
    <t>missione 1 - programma 5</t>
  </si>
  <si>
    <t>A02.2 - Servizio di tesoreria comunale</t>
  </si>
  <si>
    <t>Revisione e razionalizzazione partecipazioni ed affidamenti in house</t>
  </si>
  <si>
    <t>A02.3 - Valutazione riassetto societario</t>
  </si>
  <si>
    <t>Valutazione economico-finanziaria ipotesi di riassetto societario a seguito della liberalizzazione del mercato dell'energia</t>
  </si>
  <si>
    <t>Individuazione tipologie di entrate da far confluire nel sistema Pago.PA.</t>
  </si>
  <si>
    <t>Minutilli</t>
  </si>
  <si>
    <t>Individuazione dei centri di costo obsoleti con relativa riassegnazione ai responsabili di spesa effettivamente individuati</t>
  </si>
  <si>
    <t>Marsico - Bove</t>
  </si>
  <si>
    <t>Elaborazione completamente internalizzata delle certificazioni uniche per lavoro autonomo</t>
  </si>
  <si>
    <t>Completamento e correzione delle anagrafiche dei prestatori di lavoro autonomo</t>
  </si>
  <si>
    <t>Toraldo</t>
  </si>
  <si>
    <t>Elaborazione delle certificazioni uniche per il lavoro autonomo all'interno della procedura di contabilità</t>
  </si>
  <si>
    <t>Aggiornamento delle fatture in PCC per il 2020 e 2021, con contestuale verifica della data di scadenza dei documenti al momento dell'arrivo della fattura</t>
  </si>
  <si>
    <t>Scoccimarro - Rizzelli - Bove</t>
  </si>
  <si>
    <t>Individuazione e contestuale correzione, sia su PCC che su Hypersic, delle fatture 2020 e gennaio/febbraio 2021, aventi data di scadenza anomala</t>
  </si>
  <si>
    <t>Completa autonomia nella gestione della contabilità Iva; implementazione delle ritenute iva sulle fatture istituzionali/commerciali allo scopo di velocizzare le operazioni mensili di liquidazione periodica</t>
  </si>
  <si>
    <t>Eliminazione dalla procedura di contabilità dei codici iva obsoleti</t>
  </si>
  <si>
    <t>Sistemazione della codifica Iva per le fatturazioni dalla Repubblica di San Marino</t>
  </si>
  <si>
    <t>Riorganizzazione della gestione economica del personale</t>
  </si>
  <si>
    <t>Bove</t>
  </si>
  <si>
    <t xml:space="preserve">Riassegnazione del personale secondo il settore di effettiva appartenenza </t>
  </si>
  <si>
    <t>Riallineamento dei capitoli di spesa  tra la contabilità e l'ufficio personale con conseguente riduzione del numero di capitoli effettivamente utilizzati</t>
  </si>
  <si>
    <t>Creazione dei capitoli relativi agli assegni familiari</t>
  </si>
  <si>
    <t>Ricostruzione cassa vincolata</t>
  </si>
  <si>
    <t>Attivazione della procedura "finanziamenti" nel software di contabilità</t>
  </si>
  <si>
    <t>Minutilli - Mucelli</t>
  </si>
  <si>
    <t>Generazione automatica di mandati e reversali vincolati</t>
  </si>
  <si>
    <t>Scoccimarro - Rizzelli - Minutilli</t>
  </si>
  <si>
    <t>Generazione automatica di accertamenti e impegni vincolati</t>
  </si>
  <si>
    <t>Verifica e nomina agenti Contabili</t>
  </si>
  <si>
    <t>Ricognizione degli uffici potenzialmente intere e/o valorissati da movimentazione di denaro</t>
  </si>
  <si>
    <t xml:space="preserve">Delibera di Giunta di nomina degli Agenti Contabili </t>
  </si>
  <si>
    <t xml:space="preserve">Determinazione dirigenziale di parificazione </t>
  </si>
  <si>
    <t>Sistemazione dell'Archivio del Settore Finanziario</t>
  </si>
  <si>
    <t>Individuazione dei documenti cartacei da smaltire</t>
  </si>
  <si>
    <t>Riordino dei documenti cartacei da conservare</t>
  </si>
  <si>
    <t>Elaborazione del DUP con utilizzo del software di contabilità</t>
  </si>
  <si>
    <t>Teta</t>
  </si>
  <si>
    <t>2.2: Una burocrazia utile e dialogante</t>
  </si>
  <si>
    <t>Completamento dei percorsi di digitalizzazione e progressivo passaggio ad una gestione interamente automatizzata dei principali iter lavorativi, consentendo l’accesso telematico dei cittadini ai servizi ed alle prestazioni dell’ente</t>
  </si>
  <si>
    <t>completare il passaggio in PAGOPA della generalità delle entrate dell'ente</t>
  </si>
  <si>
    <t>A02.8 - Completare il passaggio in PAGOPA della generalità delle entrate dell'ente</t>
  </si>
  <si>
    <t>Gestione della procedura di evidenza pubblica</t>
  </si>
  <si>
    <t>Gestione della fase successiva all'aggiudicazione</t>
  </si>
  <si>
    <t>Qualitativo</t>
  </si>
  <si>
    <t>Installazione della piattaforma informatica di dialogo con PagoPa</t>
  </si>
  <si>
    <t>Collegamento delle entrate gestite tramite PagoPa e collaudo della procedura</t>
  </si>
  <si>
    <t>Quantitativo</t>
  </si>
  <si>
    <t>SI</t>
  </si>
  <si>
    <t>2.2</t>
  </si>
  <si>
    <t>Ricognizione e cancellazione fisica dei capitoli di entrata e di spesa non più movimentati</t>
  </si>
  <si>
    <t>1.1</t>
  </si>
  <si>
    <t>Trasmissione delle Certificazioni Uniche ai prestatori di lavoro autonomo a mezzo pec</t>
  </si>
  <si>
    <t>Verifica della correttezza della data di scadenza delle fatture, sia su PCC che su Hypersic, con eventuale correzione, già al momento della fase di liquidazione della fattura, del dato anomalo, per le fatture pervenute da marzo 2021 in poi</t>
  </si>
  <si>
    <t>Qualitativi</t>
  </si>
  <si>
    <t>Scoccimarro - Lapegna</t>
  </si>
  <si>
    <t>Collegamento obiettivi/azioni</t>
  </si>
  <si>
    <t>Elaborazione degli elementi di politica economica generale da inserire nellla sezione strategica</t>
  </si>
  <si>
    <t>Ricodifica dei capitoli per adattarli alla nuova struttura del piano dei conti</t>
  </si>
  <si>
    <t>Riassegnazione dei capitoli di entrata e spesa, con riduzione dei responsabili di spesa censiti in contabilità - Ricodifica dei capitoli secondo la nuova struttura del piano dei conti</t>
  </si>
  <si>
    <t>Marsico - Bove - Rizzelli - Mucelli - Scoccimarro - Minutilli</t>
  </si>
  <si>
    <t>Configurazione della procedura software in uso per l'elaborazione automatizzata dei registri Iva e delle liquidazioni periodiche</t>
  </si>
  <si>
    <t>Attività di supporto contabile all'ufficio personale e alla società esterna di elaborazione stipendi</t>
  </si>
  <si>
    <t>Regolarizzazione dei provvisori relativi alle entrate tributarie mediante utilizzo di personale dell'Ente, a seguito della cessazione dell'incarico esterno</t>
  </si>
  <si>
    <t>Abilitazione al sistema Siatel</t>
  </si>
  <si>
    <t>Scarico periodico delle forniture dei versamenti</t>
  </si>
  <si>
    <t>Elaborazione dei dati e regolarizzazione dei provvisori di entrata</t>
  </si>
  <si>
    <t>Allineamento del saldo contabile con il saldo disponibile dei conti correnti postali</t>
  </si>
  <si>
    <t>Individuazione dei conti correnti con disallineamento derivante dall'esistenza di pignoramenti presso terzi</t>
  </si>
  <si>
    <t>Minutilli - Marsico</t>
  </si>
  <si>
    <t>Istruttoria condotta con l'ausilio dell'Avvocatura comunale per verificare l'estinzione del vincolo</t>
  </si>
  <si>
    <t>Richieste di svincolo dei pignoramenti cartolari ancora esistenti sui conti correnti postali e verifica finale</t>
  </si>
  <si>
    <t>Rinnovare l'affidamento del servizio di Tesoreria Comunale - Prosecuzione dell'obiettivo iniziato nel 2020</t>
  </si>
  <si>
    <t>Elaborazione del DUP con utilizzo del software di contabilità, con possibilità di riuso dei dati da un esercizio all'altro</t>
  </si>
  <si>
    <t>A02.3 - Organizzazione Servizio Autonomo Fiscalità Locale</t>
  </si>
  <si>
    <t>Bàrbera</t>
  </si>
  <si>
    <t>Valutazione su modello organizzativo Servizio Autonomo Fiscalità Locale da adottare</t>
  </si>
  <si>
    <t>Modello organizzativo Servizio Autonomo Fiscalità Locale</t>
  </si>
  <si>
    <t>Canone Unico Patrimoniale</t>
  </si>
  <si>
    <t>A02.3 - Istituzione nuova entrata patrimomiale in sotituzine di di TOSAP/TARIG mercato/ICP/DPA</t>
  </si>
  <si>
    <t>Analisi e studio nuova normativa in vigore dal 01/01/2021</t>
  </si>
  <si>
    <t>Predisposizione  Regolamento in regime provvisorio</t>
  </si>
  <si>
    <t>Predisposizione nuovo Regolamento definitivo</t>
  </si>
  <si>
    <t>Definizione tariffe, coefficienti e moltiplicatori</t>
  </si>
  <si>
    <t>Aggiornamento e formazione del personale interno software per gestione pagamento Canone Unico con PagoPA</t>
  </si>
  <si>
    <t>Bàrbera, Battaglini</t>
  </si>
  <si>
    <t>Predisposizione atto di Giunta di approvazione nuovi criteri per definizione valori €/mq con decorrenza 1/1/2021</t>
  </si>
  <si>
    <t>Definizione modello organizzativo Servizio Autonomo Fiscalità Locale</t>
  </si>
  <si>
    <t>Predisposizione atti di gara al massimo ribasso della durata al 30/6/2021: Capitolato d'Oneri, Disciplinare di Gara, Modello Domanda e Offerta finalizzata ad individuare la miglior offerta economica per il servizio di supporto al Servizio Autonomo Fiscalità Locale</t>
  </si>
  <si>
    <t>Indizione gara ed aggiudicazione del servizio tramite RDO aperta su Piattaforma MEPA</t>
  </si>
  <si>
    <t>Az. 6</t>
  </si>
  <si>
    <t xml:space="preserve">Analisi banche dati catastale, anagrafe tributaria e CCIAA, ed incrocio con banca dati tributaria comunale finalizzato alla verifica delle posizioni dei contribuenti </t>
  </si>
  <si>
    <t>Predisposizione avvisi di accertamento</t>
  </si>
  <si>
    <t>Bàrbera, Ferreri, Battaglini, Di Domizio, Dionisio</t>
  </si>
  <si>
    <t>Notifica avvisi di accertamento</t>
  </si>
  <si>
    <t>Verifica posizioni da iscrivere a ruolo</t>
  </si>
  <si>
    <t>Iscrizione a ruolo</t>
  </si>
  <si>
    <t>missione 1 - programma 4</t>
  </si>
  <si>
    <t>Colucci - Marsico</t>
  </si>
  <si>
    <t>Aggiornamento e revisione banche dati</t>
  </si>
  <si>
    <t>Introduzione, disciplina e prima applicazione del canone patrimoniale unico</t>
  </si>
  <si>
    <t>Colucci - Bàrbera</t>
  </si>
  <si>
    <t>Bàrbera - Ferreri - Battaglini - Dionisio - Di Domizio</t>
  </si>
  <si>
    <t>Adeguamento valori Imu €/mq. aree edificatorie all'attuale situazione urbanistica</t>
  </si>
  <si>
    <t>Stanziamenti di bilancio per l'attività di recupero evasione</t>
  </si>
  <si>
    <t>Sportello virtuale del contribuente per la gestione digitale degli adempimenti e dei pagamenti;</t>
  </si>
  <si>
    <t>Attivazione servizi on line, accessibili mediante spid e cie per consultare e gestire la posizione tributaria da parte dei contribuenti</t>
  </si>
  <si>
    <t>A02.7 - Sportello virtuale del contribuente</t>
  </si>
  <si>
    <t>Razionalizzazione capitoli di spesa per utenze</t>
  </si>
  <si>
    <t>Settore tecnico</t>
  </si>
  <si>
    <t>Ricognizione POD delle utenze intestati al Comune</t>
  </si>
  <si>
    <t>Individuazione dei POD da abbinare ad ogni capitolo di spesa</t>
  </si>
  <si>
    <t>Emissione di mandati sulla base degli abbinamenti già effettuati a monte</t>
  </si>
  <si>
    <t>Gestione delle utenze (in collaborazione con il settore tecnico) con utilizzo delle interfacce di scambio dati.</t>
  </si>
  <si>
    <t xml:space="preserve">Attività di unificazione ed incrocio di banche dati in possesso dell'ente o altre pubbliche amministrazioni, finalizzato alla verifica delle posizioni dei contribuenti </t>
  </si>
  <si>
    <t>Abbinamento della fattura pervenuta sullo sdi e su hypersic (al momento della presa in carico) all'impegno destinato a finanziare la spesa del POD</t>
  </si>
  <si>
    <t>riduzione capitoli di spesa a n. 1500; riduzione capitoli di entrata a n. 500</t>
  </si>
  <si>
    <t>N. 46</t>
  </si>
  <si>
    <t>Toraldo - Scoccimarro - Colucci</t>
  </si>
  <si>
    <t>Toraldo - Colucci</t>
  </si>
  <si>
    <t>A02.1 - Gestione utenze</t>
  </si>
  <si>
    <t>n. 10 capitoli per riscaldamento; n. 15 capitoli per energia elettrica; n. 3 capitoli per telefonia</t>
  </si>
  <si>
    <t>40 tipologie di entrata</t>
  </si>
  <si>
    <t>Area personale, segreteria e polizia locale</t>
  </si>
  <si>
    <t>900 fatture del 2020
220 fatture del 2021</t>
  </si>
  <si>
    <t xml:space="preserve">Quantitativo </t>
  </si>
  <si>
    <t>10 codici</t>
  </si>
  <si>
    <t>15 capitoli</t>
  </si>
  <si>
    <t>500 elaborazioni</t>
  </si>
  <si>
    <t>3 conti correnti postali</t>
  </si>
  <si>
    <t>Analisi e studio relazione finale redatta dal tavolo tecnico sulla base degli incontri svolti nel 2020</t>
  </si>
  <si>
    <t>2 conti correnti postali</t>
  </si>
  <si>
    <t>Affidamento del servizio di consultazione delle posizioni dei contribuenti mediante il software in cloud in uso dall'Ufficio tributi (Piranha)</t>
  </si>
  <si>
    <t>Barbera</t>
  </si>
  <si>
    <t>Collegamento del servizio sul portale istituzionale dell'Ente</t>
  </si>
  <si>
    <t>Barbera - Colucci</t>
  </si>
  <si>
    <t>A02.9 - Redazione bilancio consolidato</t>
  </si>
  <si>
    <t>missione 1 - programma 2</t>
  </si>
  <si>
    <t>Acquisizione bilanci da consolidare</t>
  </si>
  <si>
    <t>Comparazione ed adattamento dei bilanci da consolidare</t>
  </si>
  <si>
    <t>Rilevazioni nell'applicativo Hypersic delle operazioni di consolidamento</t>
  </si>
  <si>
    <t>Individuazione delle operazioni contabili di consolidamento</t>
  </si>
  <si>
    <t>Redazione del bilancio consolidato, della nota integrativa e delle delibere di approvazione</t>
  </si>
  <si>
    <t>4</t>
  </si>
  <si>
    <t>Internalizzazione di tutte le attività connesse con l'elaborazione del bilancio consolidato ed utilizzo del software di contabilità finanziaria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</si>
</sst>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0_-;\-* #,##0.0_-;_-* &quot;-&quot;?_-;_-@_-"/>
    <numFmt numFmtId="166" formatCode="0.0%"/>
  </numFmts>
  <fonts count="54"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b/>
      <sz val="24"/>
      <color indexed="9"/>
      <name val="Calibri"/>
      <family val="2"/>
    </font>
    <font>
      <b/>
      <sz val="14"/>
      <color indexed="9"/>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sz val="12"/>
      <color theme="1"/>
      <name val="Garamond"/>
      <family val="1"/>
    </font>
    <font>
      <sz val="12"/>
      <color rgb="FF000000"/>
      <name val="Garamond"/>
      <family val="1"/>
    </font>
    <font>
      <b/>
      <sz val="14"/>
      <color theme="1"/>
      <name val="Calibri"/>
      <family val="2"/>
      <scheme val="minor"/>
    </font>
    <font>
      <sz val="11"/>
      <color theme="0"/>
      <name val="Calibri"/>
      <family val="2"/>
      <scheme val="minor"/>
    </font>
    <font>
      <b/>
      <sz val="22"/>
      <color indexed="56"/>
      <name val="Calibri"/>
      <family val="2"/>
    </font>
    <font>
      <b/>
      <sz val="24"/>
      <color indexed="56"/>
      <name val="Calibri"/>
      <family val="2"/>
    </font>
    <font>
      <b/>
      <sz val="14"/>
      <color theme="0"/>
      <name val="Calibri"/>
      <family val="2"/>
    </font>
    <font>
      <b/>
      <sz val="24"/>
      <name val="Calibri"/>
      <family val="2"/>
    </font>
    <font>
      <b/>
      <sz val="14"/>
      <name val="Calibri"/>
      <family val="2"/>
    </font>
    <font>
      <b/>
      <sz val="10"/>
      <color theme="0"/>
      <name val="Calibri"/>
      <family val="2"/>
    </font>
    <font>
      <sz val="10"/>
      <color theme="0"/>
      <name val="Calibri"/>
      <family val="2"/>
    </font>
    <font>
      <b/>
      <sz val="12"/>
      <color theme="0"/>
      <name val="Calibri"/>
      <family val="2"/>
    </font>
    <font>
      <b/>
      <sz val="16"/>
      <color theme="0"/>
      <name val="Calibri"/>
      <family val="2"/>
    </font>
    <font>
      <b/>
      <sz val="10"/>
      <name val="Calibri"/>
      <family val="2"/>
    </font>
    <font>
      <b/>
      <sz val="24"/>
      <color theme="0"/>
      <name val="Calibri"/>
      <family val="2"/>
    </font>
    <font>
      <sz val="14"/>
      <color theme="0"/>
      <name val="Calibri"/>
      <family val="2"/>
    </font>
    <font>
      <b/>
      <sz val="22"/>
      <color theme="0"/>
      <name val="Calibri"/>
      <family val="2"/>
    </font>
    <font>
      <b/>
      <sz val="24"/>
      <color theme="0"/>
      <name val="Calibri"/>
      <family val="2"/>
      <scheme val="minor"/>
    </font>
    <font>
      <b/>
      <sz val="14"/>
      <color theme="0"/>
      <name val="Calibri"/>
      <family val="2"/>
      <scheme val="minor"/>
    </font>
    <font>
      <sz val="12"/>
      <color theme="1"/>
      <name val="Calibri"/>
      <family val="2"/>
      <scheme val="minor"/>
    </font>
    <font>
      <sz val="12"/>
      <color indexed="56"/>
      <name val="Calibri"/>
      <family val="2"/>
    </font>
    <font>
      <b/>
      <sz val="24"/>
      <name val="Calibri"/>
      <family val="2"/>
      <scheme val="minor"/>
    </font>
    <font>
      <b/>
      <sz val="22"/>
      <name val="Calibri"/>
      <family val="2"/>
    </font>
    <font>
      <b/>
      <sz val="14"/>
      <name val="Calibri"/>
      <family val="2"/>
      <scheme val="minor"/>
    </font>
    <font>
      <b/>
      <sz val="16"/>
      <name val="Calibri"/>
      <family val="2"/>
    </font>
    <font>
      <b/>
      <sz val="16"/>
      <color theme="0"/>
      <name val="Calibri"/>
      <family val="2"/>
      <scheme val="minor"/>
    </font>
    <font>
      <sz val="20"/>
      <name val="Calibri"/>
      <family val="2"/>
      <scheme val="minor"/>
    </font>
    <font>
      <sz val="8"/>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98">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5" fillId="0" borderId="6" xfId="0" applyNumberFormat="1" applyFont="1" applyBorder="1" applyAlignment="1">
      <alignment horizontal="left" vertical="center" wrapText="1"/>
    </xf>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5" fillId="0" borderId="5" xfId="0" applyFont="1" applyBorder="1" applyAlignment="1">
      <alignment horizontal="left" vertical="center" wrapText="1"/>
    </xf>
    <xf numFmtId="14" fontId="25" fillId="0" borderId="5" xfId="0" applyNumberFormat="1" applyFont="1" applyBorder="1" applyAlignment="1">
      <alignment horizontal="center" vertical="center" wrapText="1"/>
    </xf>
    <xf numFmtId="49" fontId="25" fillId="0" borderId="5" xfId="0" applyNumberFormat="1" applyFont="1" applyBorder="1" applyAlignment="1">
      <alignment horizontal="left" vertical="center" wrapText="1"/>
    </xf>
    <xf numFmtId="0" fontId="26" fillId="0" borderId="5" xfId="0" applyFont="1" applyBorder="1" applyAlignment="1">
      <alignment vertical="center" wrapText="1"/>
    </xf>
    <xf numFmtId="0" fontId="27" fillId="0" borderId="5" xfId="0" applyFont="1" applyBorder="1" applyAlignment="1">
      <alignment vertical="center" wrapText="1"/>
    </xf>
    <xf numFmtId="0" fontId="25" fillId="0" borderId="5" xfId="0" applyFont="1" applyBorder="1"/>
    <xf numFmtId="0" fontId="28" fillId="0" borderId="30" xfId="0" applyFont="1" applyBorder="1" applyAlignment="1">
      <alignment horizontal="center" vertical="center"/>
    </xf>
    <xf numFmtId="0" fontId="13" fillId="7" borderId="53"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36" fillId="7" borderId="40" xfId="0" applyFont="1" applyFill="1" applyBorder="1" applyAlignment="1">
      <alignment horizontal="center" vertical="center" wrapText="1"/>
    </xf>
    <xf numFmtId="0" fontId="37" fillId="7" borderId="41" xfId="0" applyFont="1" applyFill="1" applyBorder="1" applyAlignment="1">
      <alignment horizontal="right" vertical="center"/>
    </xf>
    <xf numFmtId="164" fontId="38" fillId="7" borderId="9" xfId="1" applyNumberFormat="1" applyFont="1" applyFill="1" applyBorder="1" applyAlignment="1">
      <alignment horizontal="center" vertical="center" wrapText="1"/>
    </xf>
    <xf numFmtId="0" fontId="35" fillId="7" borderId="51" xfId="0" applyFont="1" applyFill="1" applyBorder="1" applyAlignment="1">
      <alignment horizontal="centerContinuous" vertical="center" wrapText="1"/>
    </xf>
    <xf numFmtId="0" fontId="35" fillId="7" borderId="14" xfId="0" applyFont="1" applyFill="1" applyBorder="1" applyAlignment="1">
      <alignment horizontal="center" vertical="center" wrapText="1"/>
    </xf>
    <xf numFmtId="0" fontId="35" fillId="7" borderId="14" xfId="0" applyFont="1" applyFill="1" applyBorder="1" applyAlignment="1">
      <alignment horizontal="centerContinuous" vertical="center" wrapText="1"/>
    </xf>
    <xf numFmtId="0" fontId="35" fillId="7" borderId="11" xfId="0" applyFont="1" applyFill="1" applyBorder="1" applyAlignment="1">
      <alignment horizontal="centerContinuous" vertical="center" wrapText="1"/>
    </xf>
    <xf numFmtId="0" fontId="35" fillId="7" borderId="50" xfId="0" applyFont="1" applyFill="1" applyBorder="1" applyAlignment="1">
      <alignment horizontal="centerContinuous" vertical="center" wrapText="1"/>
    </xf>
    <xf numFmtId="0" fontId="29" fillId="7" borderId="53" xfId="0" applyFont="1" applyFill="1" applyBorder="1"/>
    <xf numFmtId="165" fontId="38" fillId="7" borderId="7" xfId="0" applyNumberFormat="1" applyFont="1" applyFill="1" applyBorder="1" applyAlignment="1">
      <alignment horizontal="center" vertical="center" wrapText="1"/>
    </xf>
    <xf numFmtId="49" fontId="19" fillId="7" borderId="5" xfId="0" applyNumberFormat="1" applyFont="1" applyFill="1" applyBorder="1" applyAlignment="1">
      <alignment horizontal="center" vertical="center"/>
    </xf>
    <xf numFmtId="166" fontId="34" fillId="0" borderId="5" xfId="0" applyNumberFormat="1" applyFont="1" applyFill="1" applyBorder="1" applyAlignment="1">
      <alignment horizontal="centerContinuous" vertical="center" wrapText="1"/>
    </xf>
    <xf numFmtId="0" fontId="32" fillId="7" borderId="5" xfId="0" applyFont="1" applyFill="1" applyBorder="1" applyAlignment="1">
      <alignment horizontal="centerContinuous" vertical="center" wrapText="1"/>
    </xf>
    <xf numFmtId="0" fontId="0" fillId="7" borderId="0" xfId="0" applyFill="1" applyBorder="1" applyAlignment="1">
      <alignment horizontal="center" vertical="center" textRotation="90"/>
    </xf>
    <xf numFmtId="0" fontId="13"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right" vertical="center"/>
    </xf>
    <xf numFmtId="164" fontId="38" fillId="7" borderId="0" xfId="1" applyNumberFormat="1" applyFont="1" applyFill="1" applyBorder="1" applyAlignment="1">
      <alignment horizontal="center" vertical="center" wrapText="1"/>
    </xf>
    <xf numFmtId="0" fontId="22" fillId="7" borderId="0" xfId="0" applyFont="1" applyFill="1" applyBorder="1" applyAlignment="1">
      <alignment horizontal="center" vertical="center" textRotation="90"/>
    </xf>
    <xf numFmtId="0" fontId="7" fillId="7" borderId="0" xfId="0" applyFont="1" applyFill="1" applyBorder="1" applyAlignment="1">
      <alignment horizontal="right" vertical="center"/>
    </xf>
    <xf numFmtId="0" fontId="0" fillId="7" borderId="0" xfId="0" applyFill="1" applyBorder="1"/>
    <xf numFmtId="165" fontId="15" fillId="7" borderId="0" xfId="0" applyNumberFormat="1" applyFont="1" applyFill="1" applyBorder="1" applyAlignment="1">
      <alignment horizontal="center" vertical="center" wrapText="1"/>
    </xf>
    <xf numFmtId="0" fontId="32" fillId="7" borderId="56" xfId="0" applyFont="1" applyFill="1" applyBorder="1" applyAlignment="1">
      <alignment horizontal="centerContinuous" vertical="center" wrapText="1"/>
    </xf>
    <xf numFmtId="49" fontId="33"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39" fillId="8" borderId="46"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2"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47" xfId="0" applyFont="1" applyFill="1" applyBorder="1" applyAlignment="1">
      <alignment horizontal="center" vertical="center" textRotation="90"/>
    </xf>
    <xf numFmtId="2" fontId="34" fillId="0" borderId="5" xfId="0" applyNumberFormat="1" applyFont="1" applyFill="1" applyBorder="1" applyAlignment="1">
      <alignment horizontal="centerContinuous" vertical="center" wrapText="1"/>
    </xf>
    <xf numFmtId="0" fontId="25" fillId="0" borderId="19" xfId="0" applyFont="1" applyFill="1" applyBorder="1" applyAlignment="1">
      <alignment horizontal="right" vertical="center" wrapText="1"/>
    </xf>
    <xf numFmtId="2" fontId="10" fillId="0" borderId="13" xfId="0" applyNumberFormat="1" applyFont="1" applyFill="1" applyBorder="1"/>
    <xf numFmtId="2" fontId="32" fillId="7" borderId="5" xfId="0" applyNumberFormat="1" applyFont="1" applyFill="1" applyBorder="1" applyAlignment="1">
      <alignment horizontal="center" vertical="center" wrapText="1"/>
    </xf>
    <xf numFmtId="0" fontId="45" fillId="0" borderId="5" xfId="0" applyFont="1" applyBorder="1" applyAlignment="1">
      <alignment horizontal="center"/>
    </xf>
    <xf numFmtId="0" fontId="46" fillId="0" borderId="5" xfId="0" applyFont="1" applyBorder="1" applyAlignment="1">
      <alignment horizontal="center"/>
    </xf>
    <xf numFmtId="0" fontId="46" fillId="0" borderId="13" xfId="0" applyFont="1" applyBorder="1" applyAlignment="1">
      <alignment horizontal="center"/>
    </xf>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33" fillId="0" borderId="5" xfId="0" applyNumberFormat="1" applyFont="1" applyFill="1" applyBorder="1" applyAlignment="1">
      <alignment horizontal="center" vertical="center"/>
    </xf>
    <xf numFmtId="0" fontId="51" fillId="7" borderId="0" xfId="0" applyFont="1" applyFill="1" applyBorder="1" applyAlignment="1">
      <alignment horizontal="center" vertical="center" wrapText="1"/>
    </xf>
    <xf numFmtId="0" fontId="24" fillId="0" borderId="26" xfId="0" applyFont="1" applyFill="1" applyBorder="1" applyAlignment="1">
      <alignment vertical="center" wrapText="1"/>
    </xf>
    <xf numFmtId="0" fontId="52" fillId="8" borderId="42" xfId="0" applyFont="1" applyFill="1" applyBorder="1" applyAlignment="1">
      <alignment vertical="center" wrapText="1"/>
    </xf>
    <xf numFmtId="0" fontId="35" fillId="7" borderId="5" xfId="0" applyFont="1" applyFill="1" applyBorder="1" applyAlignment="1">
      <alignment horizontal="center" vertical="center" wrapText="1"/>
    </xf>
    <xf numFmtId="0" fontId="44" fillId="7" borderId="56" xfId="0" applyFont="1" applyFill="1" applyBorder="1" applyAlignment="1">
      <alignment horizontal="center" vertical="center" wrapText="1"/>
    </xf>
    <xf numFmtId="0" fontId="24" fillId="0" borderId="13" xfId="0" applyFont="1" applyBorder="1" applyAlignment="1">
      <alignment horizontal="center" vertical="center" wrapText="1"/>
    </xf>
    <xf numFmtId="49" fontId="33" fillId="0" borderId="5" xfId="0" applyNumberFormat="1" applyFont="1" applyFill="1" applyBorder="1" applyAlignment="1">
      <alignment horizontal="centerContinuous" vertical="center"/>
    </xf>
    <xf numFmtId="0" fontId="35" fillId="7" borderId="5" xfId="0" applyFont="1" applyFill="1" applyBorder="1" applyAlignment="1">
      <alignment horizontal="center" vertical="center" wrapText="1"/>
    </xf>
    <xf numFmtId="0" fontId="35" fillId="7" borderId="5" xfId="0" applyFont="1" applyFill="1" applyBorder="1" applyAlignment="1">
      <alignment horizontal="center" vertical="center" wrapText="1"/>
    </xf>
    <xf numFmtId="16" fontId="49" fillId="0" borderId="13" xfId="0" applyNumberFormat="1" applyFont="1" applyBorder="1" applyAlignment="1">
      <alignment horizontal="center" vertical="center"/>
    </xf>
    <xf numFmtId="0" fontId="35" fillId="7" borderId="5" xfId="0" applyFont="1" applyFill="1" applyBorder="1" applyAlignment="1">
      <alignment horizontal="center" vertical="center" wrapText="1"/>
    </xf>
    <xf numFmtId="165" fontId="15" fillId="0" borderId="15" xfId="0" applyNumberFormat="1" applyFont="1" applyBorder="1" applyAlignment="1">
      <alignment horizontal="left" vertical="center" wrapText="1"/>
    </xf>
    <xf numFmtId="0" fontId="25" fillId="0" borderId="5" xfId="0" applyFont="1" applyFill="1" applyBorder="1" applyAlignment="1">
      <alignment horizontal="left" vertical="center" wrapText="1"/>
    </xf>
    <xf numFmtId="0" fontId="35" fillId="7" borderId="5" xfId="0" applyFont="1" applyFill="1" applyBorder="1" applyAlignment="1">
      <alignment horizontal="center"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49" fontId="19" fillId="7" borderId="42" xfId="0" applyNumberFormat="1" applyFont="1" applyFill="1" applyBorder="1" applyAlignment="1">
      <alignment horizontal="center" vertical="center"/>
    </xf>
    <xf numFmtId="49" fontId="19" fillId="7" borderId="25" xfId="0" applyNumberFormat="1" applyFont="1" applyFill="1" applyBorder="1" applyAlignment="1">
      <alignment horizontal="center" vertical="center"/>
    </xf>
    <xf numFmtId="49" fontId="19" fillId="7" borderId="26" xfId="0" applyNumberFormat="1" applyFont="1" applyFill="1" applyBorder="1" applyAlignment="1">
      <alignment horizontal="center" vertical="center"/>
    </xf>
    <xf numFmtId="0" fontId="40" fillId="7" borderId="49"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42" fillId="7" borderId="42" xfId="0" applyFont="1" applyFill="1" applyBorder="1" applyAlignment="1">
      <alignment horizontal="left" vertical="center" wrapText="1"/>
    </xf>
    <xf numFmtId="0" fontId="42" fillId="7" borderId="25" xfId="0" applyFont="1" applyFill="1" applyBorder="1" applyAlignment="1">
      <alignment horizontal="left" vertical="center" wrapText="1"/>
    </xf>
    <xf numFmtId="0" fontId="48" fillId="0" borderId="5" xfId="0" applyFont="1" applyBorder="1" applyAlignment="1">
      <alignment horizontal="center" vertical="center" wrapText="1"/>
    </xf>
    <xf numFmtId="0" fontId="32" fillId="7" borderId="42"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43" fillId="7" borderId="42" xfId="0" applyFont="1" applyFill="1" applyBorder="1" applyAlignment="1">
      <alignment horizontal="center" vertical="center"/>
    </xf>
    <xf numFmtId="0" fontId="43" fillId="7" borderId="25" xfId="0" applyFont="1" applyFill="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38" fillId="7" borderId="42" xfId="0" applyFont="1" applyFill="1" applyBorder="1" applyAlignment="1">
      <alignment horizontal="left" vertical="center" wrapText="1"/>
    </xf>
    <xf numFmtId="0" fontId="38" fillId="7" borderId="25" xfId="0" applyFont="1" applyFill="1" applyBorder="1" applyAlignment="1">
      <alignment horizontal="left" vertical="center" wrapText="1"/>
    </xf>
    <xf numFmtId="0" fontId="38" fillId="7" borderId="42" xfId="0" applyFont="1" applyFill="1" applyBorder="1" applyAlignment="1">
      <alignment horizontal="center"/>
    </xf>
    <xf numFmtId="0" fontId="38" fillId="7" borderId="25" xfId="0" applyFont="1" applyFill="1" applyBorder="1" applyAlignment="1">
      <alignment horizontal="center"/>
    </xf>
    <xf numFmtId="0" fontId="49" fillId="0" borderId="5" xfId="0" applyFont="1" applyBorder="1" applyAlignment="1">
      <alignment horizontal="center" vertical="center"/>
    </xf>
    <xf numFmtId="0" fontId="20" fillId="7" borderId="5" xfId="0" applyFont="1" applyFill="1" applyBorder="1" applyAlignment="1">
      <alignment horizontal="center" vertical="center" wrapText="1"/>
    </xf>
    <xf numFmtId="0" fontId="50" fillId="0" borderId="5" xfId="0" applyFont="1" applyBorder="1" applyAlignment="1">
      <alignment horizontal="center" vertical="center" wrapText="1"/>
    </xf>
    <xf numFmtId="0" fontId="17" fillId="0" borderId="5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32" fillId="7" borderId="22" xfId="0" applyFont="1" applyFill="1" applyBorder="1" applyAlignment="1">
      <alignment horizontal="center" vertical="center" textRotation="90"/>
    </xf>
    <xf numFmtId="0" fontId="32" fillId="7" borderId="23" xfId="0" applyFont="1" applyFill="1" applyBorder="1" applyAlignment="1">
      <alignment horizontal="center" vertical="center" textRotation="90"/>
    </xf>
    <xf numFmtId="0" fontId="29" fillId="7" borderId="24" xfId="0" applyFont="1" applyFill="1" applyBorder="1" applyAlignment="1">
      <alignment horizontal="center" vertical="center" textRotation="90"/>
    </xf>
    <xf numFmtId="0" fontId="35" fillId="7" borderId="5" xfId="0" applyFont="1" applyFill="1" applyBorder="1" applyAlignment="1">
      <alignment horizontal="center" vertical="center" wrapText="1"/>
    </xf>
    <xf numFmtId="0" fontId="41" fillId="7" borderId="24" xfId="0" applyFont="1" applyFill="1" applyBorder="1" applyAlignment="1">
      <alignment horizontal="center" vertical="center" textRotation="90"/>
    </xf>
    <xf numFmtId="0" fontId="49" fillId="0" borderId="13" xfId="0" applyFont="1" applyBorder="1" applyAlignment="1">
      <alignment horizontal="left" vertical="center" wrapText="1"/>
    </xf>
    <xf numFmtId="0" fontId="50" fillId="0" borderId="5" xfId="0" applyFont="1" applyFill="1" applyBorder="1" applyAlignment="1">
      <alignment horizontal="center" vertical="center" wrapText="1"/>
    </xf>
    <xf numFmtId="0" fontId="8" fillId="0" borderId="5" xfId="0" applyFont="1" applyBorder="1" applyAlignment="1">
      <alignment horizontal="center"/>
    </xf>
    <xf numFmtId="0" fontId="24" fillId="0" borderId="5" xfId="0" applyFont="1" applyBorder="1" applyAlignment="1">
      <alignment horizontal="center" vertical="center" wrapText="1"/>
    </xf>
    <xf numFmtId="0" fontId="17" fillId="0" borderId="5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39" fillId="8" borderId="30" xfId="0" applyFont="1" applyFill="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2" fillId="8" borderId="24" xfId="0" applyFont="1" applyFill="1" applyBorder="1" applyAlignment="1">
      <alignment horizontal="center" vertical="center" textRotation="90"/>
    </xf>
    <xf numFmtId="49" fontId="33" fillId="8" borderId="5" xfId="0" applyNumberFormat="1" applyFont="1" applyFill="1" applyBorder="1" applyAlignment="1">
      <alignment horizontal="center" vertical="center"/>
    </xf>
    <xf numFmtId="0" fontId="31"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3" fillId="8" borderId="42" xfId="0" applyFont="1" applyFill="1" applyBorder="1" applyAlignment="1">
      <alignment horizontal="center" vertical="center"/>
    </xf>
    <xf numFmtId="0" fontId="23" fillId="8" borderId="25" xfId="0" applyFont="1" applyFill="1" applyBorder="1" applyAlignment="1">
      <alignment horizontal="center" vertical="center"/>
    </xf>
    <xf numFmtId="0" fontId="30" fillId="8" borderId="42" xfId="0" applyFont="1" applyFill="1" applyBorder="1" applyAlignment="1">
      <alignment horizontal="center" vertical="center" wrapText="1"/>
    </xf>
    <xf numFmtId="0" fontId="30" fillId="8" borderId="25" xfId="0" applyFont="1" applyFill="1" applyBorder="1" applyAlignment="1">
      <alignment horizontal="center" vertical="center" wrapText="1"/>
    </xf>
    <xf numFmtId="0" fontId="23" fillId="0" borderId="5" xfId="0" applyFont="1" applyBorder="1" applyAlignment="1">
      <alignment horizontal="center" vertical="center"/>
    </xf>
    <xf numFmtId="0" fontId="30" fillId="0" borderId="5"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00FFCC"/>
      <color rgb="FF00FF00"/>
      <color rgb="FF66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36</v>
      </c>
      <c r="I6" s="225"/>
      <c r="J6" s="225"/>
      <c r="K6" s="225"/>
      <c r="L6" s="225"/>
      <c r="M6" s="225"/>
      <c r="N6" s="225"/>
      <c r="O6" s="225"/>
      <c r="P6" s="225"/>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26" t="s">
        <v>40</v>
      </c>
      <c r="I35" s="227"/>
      <c r="J35" s="227"/>
      <c r="K35" s="227"/>
      <c r="L35" s="227"/>
      <c r="M35" s="227"/>
      <c r="N35" s="227"/>
      <c r="O35" s="228"/>
      <c r="P35" s="90"/>
    </row>
    <row r="36" spans="8:16" x14ac:dyDescent="0.25">
      <c r="H36" s="232" t="s">
        <v>52</v>
      </c>
      <c r="I36" s="233"/>
      <c r="J36" s="233"/>
      <c r="K36" s="233"/>
      <c r="L36" s="233"/>
      <c r="M36" s="233"/>
      <c r="N36" s="233"/>
      <c r="O36" s="234"/>
      <c r="P36" s="91"/>
    </row>
    <row r="37" spans="8:16" x14ac:dyDescent="0.25">
      <c r="H37" s="222" t="s">
        <v>41</v>
      </c>
      <c r="I37" s="223"/>
      <c r="J37" s="223"/>
      <c r="K37" s="223"/>
      <c r="L37" s="223"/>
      <c r="M37" s="223"/>
      <c r="N37" s="223"/>
      <c r="O37" s="224"/>
      <c r="P37" s="90"/>
    </row>
    <row r="38" spans="8:16" x14ac:dyDescent="0.25">
      <c r="H38" s="68" t="s">
        <v>42</v>
      </c>
      <c r="I38" s="54"/>
      <c r="J38" s="54"/>
      <c r="K38" s="54"/>
      <c r="L38" s="54"/>
      <c r="M38" s="54"/>
      <c r="N38" s="54"/>
      <c r="O38" s="54"/>
      <c r="P38" s="91"/>
    </row>
    <row r="39" spans="8:16" x14ac:dyDescent="0.25">
      <c r="H39" s="229" t="s">
        <v>53</v>
      </c>
      <c r="I39" s="230"/>
      <c r="J39" s="230"/>
      <c r="K39" s="230"/>
      <c r="L39" s="230"/>
      <c r="M39" s="230"/>
      <c r="N39" s="230"/>
      <c r="O39" s="231"/>
      <c r="P39" s="92"/>
    </row>
    <row r="40" spans="8:16" x14ac:dyDescent="0.25">
      <c r="H40" s="222" t="s">
        <v>54</v>
      </c>
      <c r="I40" s="223"/>
      <c r="J40" s="223"/>
      <c r="K40" s="223"/>
      <c r="L40" s="223"/>
      <c r="M40" s="223"/>
      <c r="N40" s="223"/>
      <c r="O40" s="224"/>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22" t="s">
        <v>44</v>
      </c>
      <c r="I43" s="223"/>
      <c r="J43" s="223"/>
      <c r="K43" s="223"/>
      <c r="L43" s="223"/>
      <c r="M43" s="223"/>
      <c r="N43" s="223"/>
      <c r="O43" s="224"/>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21"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C5:N31"/>
  <sheetViews>
    <sheetView zoomScale="90" zoomScaleNormal="9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272</v>
      </c>
      <c r="G12" s="261"/>
      <c r="H12" s="261"/>
      <c r="I12" s="261"/>
      <c r="J12" s="159" t="s">
        <v>164</v>
      </c>
      <c r="K12" s="204"/>
    </row>
    <row r="13" spans="3:14" customFormat="1" ht="39.950000000000003" customHeight="1" x14ac:dyDescent="0.35">
      <c r="D13" s="257" t="s">
        <v>170</v>
      </c>
      <c r="E13" s="258"/>
      <c r="F13" s="259" t="s">
        <v>273</v>
      </c>
      <c r="G13" s="259"/>
      <c r="H13" s="259"/>
      <c r="I13" s="259"/>
      <c r="J13" s="169" t="s">
        <v>175</v>
      </c>
      <c r="K13" s="201" t="e">
        <f>AVERAGE(K10:K12)</f>
        <v>#DIV/0!</v>
      </c>
    </row>
    <row r="14" spans="3:14" customFormat="1" ht="59.25" customHeight="1" thickBot="1" x14ac:dyDescent="0.3">
      <c r="D14" s="244" t="s">
        <v>166</v>
      </c>
      <c r="E14" s="245"/>
      <c r="F14" s="270" t="s">
        <v>294</v>
      </c>
      <c r="G14" s="270"/>
      <c r="H14" s="208" t="s">
        <v>180</v>
      </c>
      <c r="I14" s="217" t="s">
        <v>291</v>
      </c>
      <c r="J14" s="212" t="s">
        <v>176</v>
      </c>
      <c r="K14" s="213">
        <v>1</v>
      </c>
    </row>
    <row r="15" spans="3:14" ht="76.5" customHeight="1" x14ac:dyDescent="0.25">
      <c r="D15" s="265" t="s">
        <v>128</v>
      </c>
      <c r="E15" s="268" t="s">
        <v>142</v>
      </c>
      <c r="F15" s="268"/>
      <c r="G15" s="218" t="s">
        <v>171</v>
      </c>
      <c r="H15" s="218" t="s">
        <v>143</v>
      </c>
      <c r="I15" s="218" t="s">
        <v>153</v>
      </c>
      <c r="J15" s="218" t="s">
        <v>144</v>
      </c>
      <c r="K15" s="218" t="s">
        <v>145</v>
      </c>
    </row>
    <row r="16" spans="3:14" ht="37.5" customHeight="1" x14ac:dyDescent="0.25">
      <c r="D16" s="266"/>
      <c r="E16" s="126" t="s">
        <v>130</v>
      </c>
      <c r="F16" s="141" t="s">
        <v>274</v>
      </c>
      <c r="G16" s="141" t="s">
        <v>269</v>
      </c>
      <c r="H16" s="138" t="s">
        <v>238</v>
      </c>
      <c r="I16" s="140"/>
      <c r="J16" s="139">
        <v>44211</v>
      </c>
      <c r="K16" s="130">
        <v>20</v>
      </c>
    </row>
    <row r="17" spans="4:11" ht="33" customHeight="1" x14ac:dyDescent="0.25">
      <c r="D17" s="266"/>
      <c r="E17" s="126" t="s">
        <v>131</v>
      </c>
      <c r="F17" s="141" t="s">
        <v>275</v>
      </c>
      <c r="G17" s="141" t="s">
        <v>295</v>
      </c>
      <c r="H17" s="138" t="s">
        <v>238</v>
      </c>
      <c r="I17" s="140"/>
      <c r="J17" s="139">
        <v>44227</v>
      </c>
      <c r="K17" s="130">
        <v>20</v>
      </c>
    </row>
    <row r="18" spans="4:11" ht="33.75" customHeight="1" x14ac:dyDescent="0.25">
      <c r="D18" s="266"/>
      <c r="E18" s="126" t="s">
        <v>132</v>
      </c>
      <c r="F18" s="141" t="s">
        <v>276</v>
      </c>
      <c r="G18" s="141" t="s">
        <v>295</v>
      </c>
      <c r="H18" s="138" t="s">
        <v>238</v>
      </c>
      <c r="I18" s="140"/>
      <c r="J18" s="139">
        <v>44316</v>
      </c>
      <c r="K18" s="130">
        <v>30</v>
      </c>
    </row>
    <row r="19" spans="4:11" ht="35.25" customHeight="1" x14ac:dyDescent="0.25">
      <c r="D19" s="266"/>
      <c r="E19" s="126" t="s">
        <v>133</v>
      </c>
      <c r="F19" s="141" t="s">
        <v>277</v>
      </c>
      <c r="G19" s="141" t="s">
        <v>269</v>
      </c>
      <c r="H19" s="138" t="s">
        <v>238</v>
      </c>
      <c r="I19" s="140"/>
      <c r="J19" s="139">
        <v>44316</v>
      </c>
      <c r="K19" s="130">
        <v>20</v>
      </c>
    </row>
    <row r="20" spans="4:11" ht="49.5" customHeight="1" x14ac:dyDescent="0.25">
      <c r="D20" s="266"/>
      <c r="E20" s="126" t="s">
        <v>134</v>
      </c>
      <c r="F20" s="141" t="s">
        <v>278</v>
      </c>
      <c r="G20" s="141" t="s">
        <v>296</v>
      </c>
      <c r="H20" s="138" t="s">
        <v>238</v>
      </c>
      <c r="I20" s="140"/>
      <c r="J20" s="139">
        <v>44377</v>
      </c>
      <c r="K20" s="130">
        <v>10</v>
      </c>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10</v>
      </c>
    </row>
    <row r="25" spans="4:11" ht="33.75" customHeight="1" x14ac:dyDescent="0.25">
      <c r="D25" s="266"/>
      <c r="E25" s="126" t="s">
        <v>131</v>
      </c>
      <c r="F25" s="99"/>
      <c r="G25" s="101"/>
      <c r="H25" s="100"/>
      <c r="I25" s="132">
        <v>1</v>
      </c>
      <c r="J25" s="129"/>
      <c r="K25" s="131">
        <f>IF(AND(I25&gt;0,K17&gt;0),(I25*K17),0)</f>
        <v>20</v>
      </c>
    </row>
    <row r="26" spans="4:11" ht="33.75" customHeight="1" x14ac:dyDescent="0.25">
      <c r="D26" s="266"/>
      <c r="E26" s="126" t="s">
        <v>132</v>
      </c>
      <c r="F26" s="99"/>
      <c r="G26" s="101"/>
      <c r="H26" s="100"/>
      <c r="I26" s="132">
        <v>0.2</v>
      </c>
      <c r="J26" s="129"/>
      <c r="K26" s="131">
        <f>IF(AND(I26&gt;0,K18&gt;0),(I26*K18),0)</f>
        <v>6</v>
      </c>
    </row>
    <row r="27" spans="4:11" ht="49.5" customHeight="1" x14ac:dyDescent="0.25">
      <c r="D27" s="266"/>
      <c r="E27" s="126" t="s">
        <v>133</v>
      </c>
      <c r="F27" s="99"/>
      <c r="G27" s="101"/>
      <c r="H27" s="100"/>
      <c r="I27" s="132">
        <v>0</v>
      </c>
      <c r="J27" s="129"/>
      <c r="K27" s="131">
        <f t="shared" ref="K27:K28" si="0">IF(AND(I27&gt;0,K19&gt;0),(I27*K19),0)</f>
        <v>0</v>
      </c>
    </row>
    <row r="28" spans="4:11" ht="43.5" customHeight="1" x14ac:dyDescent="0.25">
      <c r="D28" s="266"/>
      <c r="E28" s="126" t="s">
        <v>134</v>
      </c>
      <c r="F28" s="99"/>
      <c r="G28" s="101"/>
      <c r="H28" s="100"/>
      <c r="I28" s="132">
        <v>0</v>
      </c>
      <c r="J28" s="129"/>
      <c r="K28" s="131">
        <f t="shared" si="0"/>
        <v>0</v>
      </c>
    </row>
    <row r="29" spans="4:11" ht="36" customHeight="1" thickBot="1" x14ac:dyDescent="0.3">
      <c r="D29" s="269"/>
      <c r="E29" s="145"/>
      <c r="F29" s="146"/>
      <c r="G29" s="146"/>
      <c r="H29" s="146"/>
      <c r="I29" s="148" t="s">
        <v>157</v>
      </c>
      <c r="J29" s="155"/>
      <c r="K29" s="156">
        <f>SUM(K24:K28)</f>
        <v>36</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0.36</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0866141732283472" right="0.70866141732283472" top="0.74803149606299213" bottom="0.74803149606299213" header="0.31496062992125984" footer="0.31496062992125984"/>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299</v>
      </c>
      <c r="G12" s="261"/>
      <c r="H12" s="261"/>
      <c r="I12" s="261"/>
      <c r="J12" s="159" t="s">
        <v>164</v>
      </c>
      <c r="K12" s="204"/>
    </row>
    <row r="13" spans="3:14" customFormat="1" ht="39.950000000000003" customHeight="1" x14ac:dyDescent="0.35">
      <c r="D13" s="257" t="s">
        <v>170</v>
      </c>
      <c r="E13" s="258"/>
      <c r="F13" s="259" t="s">
        <v>301</v>
      </c>
      <c r="G13" s="259"/>
      <c r="H13" s="259"/>
      <c r="I13" s="259"/>
      <c r="J13" s="169" t="s">
        <v>175</v>
      </c>
      <c r="K13" s="201" t="e">
        <f>AVERAGE(K10:K12)</f>
        <v>#DIV/0!</v>
      </c>
    </row>
    <row r="14" spans="3:14" customFormat="1" ht="59.25" customHeight="1" thickBot="1" x14ac:dyDescent="0.3">
      <c r="D14" s="244" t="s">
        <v>166</v>
      </c>
      <c r="E14" s="245"/>
      <c r="F14" s="270" t="s">
        <v>300</v>
      </c>
      <c r="G14" s="270"/>
      <c r="H14" s="208" t="s">
        <v>180</v>
      </c>
      <c r="I14" s="217" t="s">
        <v>291</v>
      </c>
      <c r="J14" s="212" t="s">
        <v>176</v>
      </c>
      <c r="K14" s="213">
        <v>1</v>
      </c>
    </row>
    <row r="15" spans="3:14" ht="76.5" customHeight="1" x14ac:dyDescent="0.25">
      <c r="D15" s="265" t="s">
        <v>128</v>
      </c>
      <c r="E15" s="268" t="s">
        <v>142</v>
      </c>
      <c r="F15" s="268"/>
      <c r="G15" s="218" t="s">
        <v>171</v>
      </c>
      <c r="H15" s="218" t="s">
        <v>143</v>
      </c>
      <c r="I15" s="218" t="s">
        <v>153</v>
      </c>
      <c r="J15" s="218" t="s">
        <v>144</v>
      </c>
      <c r="K15" s="218" t="s">
        <v>145</v>
      </c>
    </row>
    <row r="16" spans="3:14" ht="69" customHeight="1" x14ac:dyDescent="0.25">
      <c r="D16" s="266"/>
      <c r="E16" s="126" t="s">
        <v>130</v>
      </c>
      <c r="F16" s="141" t="s">
        <v>326</v>
      </c>
      <c r="G16" s="141" t="s">
        <v>329</v>
      </c>
      <c r="H16" s="138" t="s">
        <v>238</v>
      </c>
      <c r="I16" s="140"/>
      <c r="J16" s="139">
        <v>44561</v>
      </c>
      <c r="K16" s="130">
        <v>50</v>
      </c>
    </row>
    <row r="17" spans="4:11" ht="33" customHeight="1" x14ac:dyDescent="0.25">
      <c r="D17" s="266"/>
      <c r="E17" s="126" t="s">
        <v>131</v>
      </c>
      <c r="F17" s="141" t="s">
        <v>328</v>
      </c>
      <c r="G17" s="141" t="s">
        <v>327</v>
      </c>
      <c r="H17" s="138" t="s">
        <v>238</v>
      </c>
      <c r="I17" s="140"/>
      <c r="J17" s="139">
        <v>44742</v>
      </c>
      <c r="K17" s="130">
        <v>50</v>
      </c>
    </row>
    <row r="18" spans="4:11" ht="33.75" customHeight="1" x14ac:dyDescent="0.25">
      <c r="D18" s="266"/>
      <c r="E18" s="126" t="s">
        <v>132</v>
      </c>
      <c r="F18" s="141"/>
      <c r="G18" s="138"/>
      <c r="H18" s="138"/>
      <c r="I18" s="140"/>
      <c r="J18" s="139"/>
      <c r="K18" s="130"/>
    </row>
    <row r="19" spans="4:11" ht="35.25" customHeight="1" x14ac:dyDescent="0.25">
      <c r="D19" s="266"/>
      <c r="E19" s="126" t="s">
        <v>133</v>
      </c>
      <c r="F19" s="138"/>
      <c r="G19" s="138"/>
      <c r="H19" s="138"/>
      <c r="I19" s="140"/>
      <c r="J19" s="139"/>
      <c r="K19" s="130"/>
    </row>
    <row r="20" spans="4:11" ht="36" customHeight="1" x14ac:dyDescent="0.25">
      <c r="D20" s="266"/>
      <c r="E20" s="126" t="s">
        <v>134</v>
      </c>
      <c r="F20" s="138"/>
      <c r="G20" s="138"/>
      <c r="H20" s="138"/>
      <c r="I20" s="140"/>
      <c r="J20" s="139"/>
      <c r="K20" s="130"/>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25</v>
      </c>
    </row>
    <row r="25" spans="4:11" ht="33.75" customHeight="1" x14ac:dyDescent="0.25">
      <c r="D25" s="266"/>
      <c r="E25" s="126" t="s">
        <v>131</v>
      </c>
      <c r="F25" s="99"/>
      <c r="G25" s="101"/>
      <c r="H25" s="100"/>
      <c r="I25" s="132">
        <v>1</v>
      </c>
      <c r="J25" s="129"/>
      <c r="K25" s="131">
        <f>IF(AND(I25&gt;0,K17&gt;0),(I25*K17),0)</f>
        <v>50</v>
      </c>
    </row>
    <row r="26" spans="4:11" ht="33.75" customHeight="1" x14ac:dyDescent="0.25">
      <c r="D26" s="266"/>
      <c r="E26" s="126" t="s">
        <v>132</v>
      </c>
      <c r="F26" s="99"/>
      <c r="G26" s="101"/>
      <c r="H26" s="100"/>
      <c r="I26" s="132">
        <v>0.2</v>
      </c>
      <c r="J26" s="129"/>
      <c r="K26" s="131">
        <f>IF(AND(I26&gt;0,K18&gt;0),(I26*K18),0)</f>
        <v>0</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75</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0866141732283472" right="0.70866141732283472" top="0.74803149606299213" bottom="0.74803149606299213" header="0.31496062992125984" footer="0.31496062992125984"/>
  <pageSetup paperSize="9"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C5:N31"/>
  <sheetViews>
    <sheetView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232</v>
      </c>
      <c r="G11" s="259"/>
      <c r="H11" s="259"/>
      <c r="I11" s="259"/>
      <c r="J11" s="159" t="s">
        <v>163</v>
      </c>
      <c r="K11" s="203"/>
      <c r="N11" s="112"/>
    </row>
    <row r="12" spans="3:14" customFormat="1" ht="51" customHeight="1" x14ac:dyDescent="0.25">
      <c r="D12" s="255" t="s">
        <v>169</v>
      </c>
      <c r="E12" s="256"/>
      <c r="F12" s="271" t="s">
        <v>233</v>
      </c>
      <c r="G12" s="271"/>
      <c r="H12" s="271"/>
      <c r="I12" s="271"/>
      <c r="J12" s="159" t="s">
        <v>164</v>
      </c>
      <c r="K12" s="204"/>
    </row>
    <row r="13" spans="3:14" customFormat="1" ht="39.950000000000003" customHeight="1" x14ac:dyDescent="0.35">
      <c r="D13" s="257" t="s">
        <v>170</v>
      </c>
      <c r="E13" s="258"/>
      <c r="F13" s="259" t="s">
        <v>235</v>
      </c>
      <c r="G13" s="259"/>
      <c r="H13" s="259"/>
      <c r="I13" s="259"/>
      <c r="J13" s="169" t="s">
        <v>175</v>
      </c>
      <c r="K13" s="201" t="e">
        <f>AVERAGE(K10:K12)</f>
        <v>#DIV/0!</v>
      </c>
    </row>
    <row r="14" spans="3:14" customFormat="1" ht="59.25" customHeight="1" thickBot="1" x14ac:dyDescent="0.3">
      <c r="D14" s="244" t="s">
        <v>166</v>
      </c>
      <c r="E14" s="245"/>
      <c r="F14" s="270" t="s">
        <v>234</v>
      </c>
      <c r="G14" s="270"/>
      <c r="H14" s="208" t="s">
        <v>180</v>
      </c>
      <c r="I14" s="217" t="s">
        <v>187</v>
      </c>
      <c r="J14" s="212" t="s">
        <v>176</v>
      </c>
      <c r="K14" s="213">
        <v>1</v>
      </c>
    </row>
    <row r="15" spans="3:14" ht="76.5" customHeight="1" x14ac:dyDescent="0.25">
      <c r="D15" s="265" t="s">
        <v>128</v>
      </c>
      <c r="E15" s="268" t="s">
        <v>142</v>
      </c>
      <c r="F15" s="268"/>
      <c r="G15" s="216" t="s">
        <v>171</v>
      </c>
      <c r="H15" s="216" t="s">
        <v>143</v>
      </c>
      <c r="I15" s="216" t="s">
        <v>153</v>
      </c>
      <c r="J15" s="216" t="s">
        <v>144</v>
      </c>
      <c r="K15" s="216" t="s">
        <v>145</v>
      </c>
    </row>
    <row r="16" spans="3:14" ht="37.5" customHeight="1" x14ac:dyDescent="0.25">
      <c r="D16" s="266"/>
      <c r="E16" s="126" t="s">
        <v>130</v>
      </c>
      <c r="F16" s="142" t="s">
        <v>198</v>
      </c>
      <c r="G16" s="138" t="s">
        <v>199</v>
      </c>
      <c r="H16" s="138" t="s">
        <v>241</v>
      </c>
      <c r="I16" s="140" t="s">
        <v>316</v>
      </c>
      <c r="J16" s="139">
        <v>44286</v>
      </c>
      <c r="K16" s="130">
        <v>30</v>
      </c>
    </row>
    <row r="17" spans="4:11" ht="33" customHeight="1" x14ac:dyDescent="0.25">
      <c r="D17" s="266"/>
      <c r="E17" s="126" t="s">
        <v>131</v>
      </c>
      <c r="F17" s="142" t="s">
        <v>239</v>
      </c>
      <c r="G17" s="138" t="s">
        <v>199</v>
      </c>
      <c r="H17" s="138" t="s">
        <v>238</v>
      </c>
      <c r="I17" s="140"/>
      <c r="J17" s="139">
        <v>44500</v>
      </c>
      <c r="K17" s="130">
        <v>50</v>
      </c>
    </row>
    <row r="18" spans="4:11" ht="33.75" customHeight="1" x14ac:dyDescent="0.25">
      <c r="D18" s="266"/>
      <c r="E18" s="126" t="s">
        <v>132</v>
      </c>
      <c r="F18" s="141" t="s">
        <v>240</v>
      </c>
      <c r="G18" s="138" t="s">
        <v>199</v>
      </c>
      <c r="H18" s="138" t="s">
        <v>241</v>
      </c>
      <c r="I18" s="140" t="s">
        <v>316</v>
      </c>
      <c r="J18" s="139">
        <v>44561</v>
      </c>
      <c r="K18" s="130">
        <v>20</v>
      </c>
    </row>
    <row r="19" spans="4:11" ht="35.25" customHeight="1" x14ac:dyDescent="0.25">
      <c r="D19" s="266"/>
      <c r="E19" s="126" t="s">
        <v>133</v>
      </c>
      <c r="F19" s="138"/>
      <c r="G19" s="138"/>
      <c r="H19" s="138"/>
      <c r="I19" s="140"/>
      <c r="J19" s="139"/>
      <c r="K19" s="130"/>
    </row>
    <row r="20" spans="4:11" ht="36" customHeight="1" x14ac:dyDescent="0.25">
      <c r="D20" s="266"/>
      <c r="E20" s="126" t="s">
        <v>134</v>
      </c>
      <c r="F20" s="138"/>
      <c r="G20" s="138"/>
      <c r="H20" s="138"/>
      <c r="I20" s="140"/>
      <c r="J20" s="139"/>
      <c r="K20" s="130"/>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15</v>
      </c>
    </row>
    <row r="25" spans="4:11" ht="33.75" customHeight="1" x14ac:dyDescent="0.25">
      <c r="D25" s="266"/>
      <c r="E25" s="126" t="s">
        <v>131</v>
      </c>
      <c r="F25" s="99"/>
      <c r="G25" s="101"/>
      <c r="H25" s="100"/>
      <c r="I25" s="132">
        <v>1</v>
      </c>
      <c r="J25" s="129"/>
      <c r="K25" s="131">
        <f>IF(AND(I25&gt;0,K17&gt;0),(I25*K17),0)</f>
        <v>50</v>
      </c>
    </row>
    <row r="26" spans="4:11" ht="33.75" customHeight="1" x14ac:dyDescent="0.25">
      <c r="D26" s="266"/>
      <c r="E26" s="126" t="s">
        <v>132</v>
      </c>
      <c r="F26" s="99"/>
      <c r="G26" s="101"/>
      <c r="H26" s="100"/>
      <c r="I26" s="132">
        <v>0.2</v>
      </c>
      <c r="J26" s="129"/>
      <c r="K26" s="131">
        <f>IF(AND(I26&gt;0,K18&gt;0),(I26*K18),0)</f>
        <v>4</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0.69</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0866141732283472" right="0.70866141732283472" top="0.74803149606299213" bottom="0.74803149606299213" header="0.31496062992125984" footer="0.31496062992125984"/>
  <pageSetup paperSize="9"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99"/>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253</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47.25" x14ac:dyDescent="0.25">
      <c r="D16" s="286"/>
      <c r="E16" s="126" t="s">
        <v>130</v>
      </c>
      <c r="F16" s="142" t="s">
        <v>200</v>
      </c>
      <c r="G16" s="138" t="s">
        <v>254</v>
      </c>
      <c r="H16" s="138" t="s">
        <v>238</v>
      </c>
      <c r="I16" s="140"/>
      <c r="J16" s="139">
        <v>44377</v>
      </c>
      <c r="K16" s="130">
        <v>25</v>
      </c>
    </row>
    <row r="17" spans="4:11" ht="41.25" customHeight="1" x14ac:dyDescent="0.25">
      <c r="D17" s="286"/>
      <c r="E17" s="126" t="s">
        <v>131</v>
      </c>
      <c r="F17" s="142" t="s">
        <v>244</v>
      </c>
      <c r="G17" s="138" t="s">
        <v>201</v>
      </c>
      <c r="H17" s="138" t="s">
        <v>241</v>
      </c>
      <c r="I17" s="140" t="s">
        <v>310</v>
      </c>
      <c r="J17" s="139">
        <v>44377</v>
      </c>
      <c r="K17" s="130">
        <v>25</v>
      </c>
    </row>
    <row r="18" spans="4:11" ht="33.75" customHeight="1" x14ac:dyDescent="0.25">
      <c r="D18" s="286"/>
      <c r="E18" s="126" t="s">
        <v>132</v>
      </c>
      <c r="F18" s="141" t="s">
        <v>252</v>
      </c>
      <c r="G18" s="138" t="s">
        <v>254</v>
      </c>
      <c r="H18" s="138" t="s">
        <v>241</v>
      </c>
      <c r="I18" s="140" t="s">
        <v>317</v>
      </c>
      <c r="J18" s="139">
        <v>44561</v>
      </c>
      <c r="K18" s="130">
        <v>50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D23:D29"/>
    <mergeCell ref="D8:I8"/>
    <mergeCell ref="D14:E14"/>
    <mergeCell ref="D15:D21"/>
    <mergeCell ref="J9:K9"/>
    <mergeCell ref="D9:E9"/>
    <mergeCell ref="D10:E10"/>
    <mergeCell ref="F9:I9"/>
    <mergeCell ref="F10:I10"/>
    <mergeCell ref="D11:E11"/>
    <mergeCell ref="D12:E12"/>
    <mergeCell ref="H11:I11"/>
    <mergeCell ref="H12:I12"/>
    <mergeCell ref="H13:I13"/>
    <mergeCell ref="F14:I14"/>
    <mergeCell ref="F31:H31"/>
    <mergeCell ref="I31:J31"/>
    <mergeCell ref="E15:F15"/>
  </mergeCells>
  <phoneticPr fontId="21" type="noConversion"/>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202</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2" t="s">
        <v>203</v>
      </c>
      <c r="G16" s="138" t="s">
        <v>204</v>
      </c>
      <c r="H16" s="138" t="s">
        <v>241</v>
      </c>
      <c r="I16" s="140" t="s">
        <v>311</v>
      </c>
      <c r="J16" s="139">
        <v>44255</v>
      </c>
      <c r="K16" s="130">
        <v>30</v>
      </c>
    </row>
    <row r="17" spans="4:11" ht="33" customHeight="1" x14ac:dyDescent="0.25">
      <c r="D17" s="286"/>
      <c r="E17" s="126" t="s">
        <v>131</v>
      </c>
      <c r="F17" s="142" t="s">
        <v>205</v>
      </c>
      <c r="G17" s="138" t="s">
        <v>313</v>
      </c>
      <c r="H17" s="138" t="s">
        <v>241</v>
      </c>
      <c r="I17" s="140" t="s">
        <v>311</v>
      </c>
      <c r="J17" s="139">
        <v>44286</v>
      </c>
      <c r="K17" s="130">
        <v>50</v>
      </c>
    </row>
    <row r="18" spans="4:11" ht="33.75" customHeight="1" x14ac:dyDescent="0.25">
      <c r="D18" s="286"/>
      <c r="E18" s="126" t="s">
        <v>132</v>
      </c>
      <c r="F18" s="141" t="s">
        <v>246</v>
      </c>
      <c r="G18" s="138" t="s">
        <v>312</v>
      </c>
      <c r="H18" s="138" t="s">
        <v>241</v>
      </c>
      <c r="I18" s="140" t="s">
        <v>311</v>
      </c>
      <c r="J18" s="139">
        <v>44500</v>
      </c>
      <c r="K18" s="130">
        <v>20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206</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63" x14ac:dyDescent="0.25">
      <c r="D16" s="286"/>
      <c r="E16" s="126" t="s">
        <v>130</v>
      </c>
      <c r="F16" s="142" t="s">
        <v>208</v>
      </c>
      <c r="G16" s="138" t="s">
        <v>189</v>
      </c>
      <c r="H16" s="220" t="s">
        <v>241</v>
      </c>
      <c r="I16" s="140" t="s">
        <v>318</v>
      </c>
      <c r="J16" s="139">
        <v>44255</v>
      </c>
      <c r="K16" s="130">
        <v>50</v>
      </c>
    </row>
    <row r="17" spans="4:11" ht="78.75" x14ac:dyDescent="0.25">
      <c r="D17" s="286"/>
      <c r="E17" s="126" t="s">
        <v>131</v>
      </c>
      <c r="F17" s="142" t="s">
        <v>247</v>
      </c>
      <c r="G17" s="138" t="s">
        <v>207</v>
      </c>
      <c r="H17" s="138" t="s">
        <v>238</v>
      </c>
      <c r="I17" s="140"/>
      <c r="J17" s="139">
        <v>44561</v>
      </c>
      <c r="K17" s="130">
        <v>50</v>
      </c>
    </row>
    <row r="18" spans="4:11" ht="33.75" customHeight="1" x14ac:dyDescent="0.25">
      <c r="D18" s="286"/>
      <c r="E18" s="126" t="s">
        <v>132</v>
      </c>
      <c r="F18" s="141"/>
      <c r="G18" s="138"/>
      <c r="H18" s="138"/>
      <c r="I18" s="140"/>
      <c r="J18" s="139"/>
      <c r="K18" s="130"/>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209</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2" t="s">
        <v>210</v>
      </c>
      <c r="G16" s="138" t="s">
        <v>189</v>
      </c>
      <c r="H16" s="138" t="s">
        <v>319</v>
      </c>
      <c r="I16" s="140" t="s">
        <v>320</v>
      </c>
      <c r="J16" s="139">
        <v>44377</v>
      </c>
      <c r="K16" s="130">
        <v>30</v>
      </c>
    </row>
    <row r="17" spans="4:11" ht="31.5" x14ac:dyDescent="0.25">
      <c r="D17" s="286"/>
      <c r="E17" s="126" t="s">
        <v>131</v>
      </c>
      <c r="F17" s="142" t="s">
        <v>211</v>
      </c>
      <c r="G17" s="138" t="s">
        <v>189</v>
      </c>
      <c r="H17" s="138" t="s">
        <v>238</v>
      </c>
      <c r="I17" s="140"/>
      <c r="J17" s="139">
        <v>44377</v>
      </c>
      <c r="K17" s="130">
        <v>30</v>
      </c>
    </row>
    <row r="18" spans="4:11" ht="47.25" x14ac:dyDescent="0.25">
      <c r="D18" s="286"/>
      <c r="E18" s="126" t="s">
        <v>132</v>
      </c>
      <c r="F18" s="141" t="s">
        <v>255</v>
      </c>
      <c r="G18" s="138" t="s">
        <v>189</v>
      </c>
      <c r="H18" s="138" t="s">
        <v>238</v>
      </c>
      <c r="I18" s="140"/>
      <c r="J18" s="139">
        <v>44561</v>
      </c>
      <c r="K18" s="130">
        <v>40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212</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63" x14ac:dyDescent="0.25">
      <c r="D16" s="286"/>
      <c r="E16" s="126" t="s">
        <v>130</v>
      </c>
      <c r="F16" s="142" t="s">
        <v>215</v>
      </c>
      <c r="G16" s="138" t="s">
        <v>213</v>
      </c>
      <c r="H16" s="138" t="s">
        <v>238</v>
      </c>
      <c r="I16" s="140"/>
      <c r="J16" s="139">
        <v>44377</v>
      </c>
      <c r="K16" s="130">
        <v>20</v>
      </c>
    </row>
    <row r="17" spans="4:11" ht="31.5" x14ac:dyDescent="0.25">
      <c r="D17" s="286"/>
      <c r="E17" s="126" t="s">
        <v>131</v>
      </c>
      <c r="F17" s="142" t="s">
        <v>214</v>
      </c>
      <c r="G17" s="138" t="s">
        <v>213</v>
      </c>
      <c r="H17" s="138" t="s">
        <v>238</v>
      </c>
      <c r="I17" s="140"/>
      <c r="J17" s="139">
        <v>44377</v>
      </c>
      <c r="K17" s="130">
        <v>20</v>
      </c>
    </row>
    <row r="18" spans="4:11" ht="33.75" customHeight="1" x14ac:dyDescent="0.25">
      <c r="D18" s="286"/>
      <c r="E18" s="126" t="s">
        <v>132</v>
      </c>
      <c r="F18" s="141" t="s">
        <v>216</v>
      </c>
      <c r="G18" s="138" t="s">
        <v>213</v>
      </c>
      <c r="H18" s="138" t="s">
        <v>241</v>
      </c>
      <c r="I18" s="140" t="s">
        <v>321</v>
      </c>
      <c r="J18" s="139">
        <v>44227</v>
      </c>
      <c r="K18" s="130">
        <v>10</v>
      </c>
    </row>
    <row r="19" spans="4:11" ht="31.5" x14ac:dyDescent="0.25">
      <c r="D19" s="286"/>
      <c r="E19" s="126" t="s">
        <v>133</v>
      </c>
      <c r="F19" s="142" t="s">
        <v>256</v>
      </c>
      <c r="G19" s="138" t="s">
        <v>213</v>
      </c>
      <c r="H19" s="138" t="s">
        <v>238</v>
      </c>
      <c r="I19" s="140"/>
      <c r="J19" s="139">
        <v>44561</v>
      </c>
      <c r="K19" s="130">
        <v>50</v>
      </c>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v>75</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75</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0.75</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161</v>
      </c>
      <c r="G11" s="175" t="s">
        <v>177</v>
      </c>
      <c r="H11" s="272"/>
      <c r="I11" s="272"/>
      <c r="J11" s="172" t="s">
        <v>164</v>
      </c>
      <c r="K11" s="143"/>
      <c r="N11" s="112"/>
    </row>
    <row r="12" spans="3:14" customFormat="1" ht="52.5" customHeight="1" x14ac:dyDescent="0.3">
      <c r="D12" s="296" t="s">
        <v>165</v>
      </c>
      <c r="E12" s="297"/>
      <c r="F12" s="144" t="s">
        <v>161</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217</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2" t="s">
        <v>218</v>
      </c>
      <c r="G16" s="138" t="s">
        <v>199</v>
      </c>
      <c r="H16" s="138"/>
      <c r="I16" s="140"/>
      <c r="J16" s="139"/>
      <c r="K16" s="130">
        <v>50</v>
      </c>
    </row>
    <row r="17" spans="4:11" ht="31.5" x14ac:dyDescent="0.25">
      <c r="D17" s="286"/>
      <c r="E17" s="126" t="s">
        <v>131</v>
      </c>
      <c r="F17" s="142" t="s">
        <v>222</v>
      </c>
      <c r="G17" s="138" t="s">
        <v>219</v>
      </c>
      <c r="H17" s="138"/>
      <c r="I17" s="140"/>
      <c r="J17" s="139"/>
      <c r="K17" s="130">
        <v>30</v>
      </c>
    </row>
    <row r="18" spans="4:11" ht="33.75" customHeight="1" x14ac:dyDescent="0.25">
      <c r="D18" s="286"/>
      <c r="E18" s="126" t="s">
        <v>132</v>
      </c>
      <c r="F18" s="141" t="s">
        <v>220</v>
      </c>
      <c r="G18" s="138" t="s">
        <v>221</v>
      </c>
      <c r="H18" s="138"/>
      <c r="I18" s="140"/>
      <c r="J18" s="139"/>
      <c r="K18" s="130">
        <v>20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v>75</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75</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0.75</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257</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21" x14ac:dyDescent="0.25">
      <c r="D16" s="286"/>
      <c r="E16" s="126" t="s">
        <v>130</v>
      </c>
      <c r="F16" s="142" t="s">
        <v>258</v>
      </c>
      <c r="G16" s="138" t="s">
        <v>199</v>
      </c>
      <c r="H16" s="138" t="s">
        <v>238</v>
      </c>
      <c r="I16" s="140"/>
      <c r="J16" s="139">
        <v>44408</v>
      </c>
      <c r="K16" s="130">
        <v>20</v>
      </c>
    </row>
    <row r="17" spans="4:11" ht="21" x14ac:dyDescent="0.25">
      <c r="D17" s="286"/>
      <c r="E17" s="126" t="s">
        <v>131</v>
      </c>
      <c r="F17" s="142" t="s">
        <v>259</v>
      </c>
      <c r="G17" s="138" t="s">
        <v>199</v>
      </c>
      <c r="H17" s="138" t="s">
        <v>238</v>
      </c>
      <c r="I17" s="140"/>
      <c r="J17" s="139">
        <v>44561</v>
      </c>
      <c r="K17" s="130">
        <v>30</v>
      </c>
    </row>
    <row r="18" spans="4:11" ht="33.75" customHeight="1" x14ac:dyDescent="0.25">
      <c r="D18" s="286"/>
      <c r="E18" s="126" t="s">
        <v>132</v>
      </c>
      <c r="F18" s="142" t="s">
        <v>260</v>
      </c>
      <c r="G18" s="138" t="s">
        <v>199</v>
      </c>
      <c r="H18" s="138" t="s">
        <v>241</v>
      </c>
      <c r="I18" s="140" t="s">
        <v>322</v>
      </c>
      <c r="J18" s="139">
        <v>44561</v>
      </c>
      <c r="K18" s="130">
        <v>50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2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99"/>
    <pageSetUpPr fitToPage="1"/>
  </sheetPr>
  <dimension ref="C5:N31"/>
  <sheetViews>
    <sheetView showGridLines="0" view="pageBreakPreview" topLeftCell="A7"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223</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2" t="s">
        <v>224</v>
      </c>
      <c r="G16" s="138" t="s">
        <v>192</v>
      </c>
      <c r="H16" s="138" t="s">
        <v>248</v>
      </c>
      <c r="I16" s="140"/>
      <c r="J16" s="139">
        <v>44377</v>
      </c>
      <c r="K16" s="130">
        <v>50</v>
      </c>
    </row>
    <row r="17" spans="4:11" ht="21" x14ac:dyDescent="0.25">
      <c r="D17" s="286"/>
      <c r="E17" s="126" t="s">
        <v>131</v>
      </c>
      <c r="F17" s="142" t="s">
        <v>225</v>
      </c>
      <c r="G17" s="138" t="s">
        <v>192</v>
      </c>
      <c r="H17" s="138" t="s">
        <v>248</v>
      </c>
      <c r="I17" s="140"/>
      <c r="J17" s="139">
        <v>44377</v>
      </c>
      <c r="K17" s="130">
        <v>25</v>
      </c>
    </row>
    <row r="18" spans="4:11" ht="33.75" customHeight="1" x14ac:dyDescent="0.25">
      <c r="D18" s="286"/>
      <c r="E18" s="126" t="s">
        <v>132</v>
      </c>
      <c r="F18" s="141" t="s">
        <v>226</v>
      </c>
      <c r="G18" s="138" t="s">
        <v>192</v>
      </c>
      <c r="H18" s="138" t="s">
        <v>248</v>
      </c>
      <c r="I18" s="140"/>
      <c r="J18" s="139">
        <v>44377</v>
      </c>
      <c r="K18" s="130">
        <v>25</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99"/>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243</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227</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21" x14ac:dyDescent="0.25">
      <c r="D16" s="286"/>
      <c r="E16" s="126" t="s">
        <v>130</v>
      </c>
      <c r="F16" s="142" t="s">
        <v>228</v>
      </c>
      <c r="G16" s="138" t="s">
        <v>249</v>
      </c>
      <c r="H16" s="138" t="s">
        <v>238</v>
      </c>
      <c r="I16" s="140"/>
      <c r="J16" s="139">
        <v>44561</v>
      </c>
      <c r="K16" s="130">
        <v>50</v>
      </c>
    </row>
    <row r="17" spans="4:11" ht="21" x14ac:dyDescent="0.25">
      <c r="D17" s="286"/>
      <c r="E17" s="126" t="s">
        <v>131</v>
      </c>
      <c r="F17" s="142" t="s">
        <v>229</v>
      </c>
      <c r="G17" s="138" t="s">
        <v>249</v>
      </c>
      <c r="H17" s="138" t="s">
        <v>238</v>
      </c>
      <c r="I17" s="140"/>
      <c r="J17" s="139">
        <v>44561</v>
      </c>
      <c r="K17" s="130">
        <v>50</v>
      </c>
    </row>
    <row r="18" spans="4:11" ht="33.75" customHeight="1" x14ac:dyDescent="0.25">
      <c r="D18" s="286"/>
      <c r="E18" s="126" t="s">
        <v>132</v>
      </c>
      <c r="F18" s="141"/>
      <c r="G18" s="138"/>
      <c r="H18" s="138"/>
      <c r="I18" s="140"/>
      <c r="J18" s="139"/>
      <c r="K18" s="130"/>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267</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2" t="s">
        <v>251</v>
      </c>
      <c r="G16" s="138" t="s">
        <v>231</v>
      </c>
      <c r="H16" s="138" t="s">
        <v>238</v>
      </c>
      <c r="I16" s="140"/>
      <c r="J16" s="139">
        <v>44377</v>
      </c>
      <c r="K16" s="130">
        <v>20</v>
      </c>
    </row>
    <row r="17" spans="4:11" ht="21" x14ac:dyDescent="0.25">
      <c r="D17" s="286"/>
      <c r="E17" s="126" t="s">
        <v>131</v>
      </c>
      <c r="F17" s="142" t="s">
        <v>250</v>
      </c>
      <c r="G17" s="138" t="s">
        <v>231</v>
      </c>
      <c r="H17" s="138" t="s">
        <v>238</v>
      </c>
      <c r="I17" s="140"/>
      <c r="J17" s="139">
        <v>44377</v>
      </c>
      <c r="K17" s="130">
        <v>30</v>
      </c>
    </row>
    <row r="18" spans="4:11" ht="33.75" customHeight="1" x14ac:dyDescent="0.25">
      <c r="D18" s="286"/>
      <c r="E18" s="126" t="s">
        <v>132</v>
      </c>
      <c r="F18" s="142" t="s">
        <v>230</v>
      </c>
      <c r="G18" s="138" t="s">
        <v>231</v>
      </c>
      <c r="H18" s="138" t="s">
        <v>238</v>
      </c>
      <c r="I18" s="140"/>
      <c r="J18" s="139">
        <v>44377</v>
      </c>
      <c r="K18" s="130">
        <v>50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99"/>
    <pageSetUpPr fitToPage="1"/>
  </sheetPr>
  <dimension ref="C5:N31"/>
  <sheetViews>
    <sheetView showGridLines="0" view="pageBreakPreview" topLeftCell="A8" zoomScale="90" zoomScaleNormal="70" zoomScaleSheetLayoutView="90" workbookViewId="0">
      <selection activeCell="I19" sqref="I1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261</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47.25" x14ac:dyDescent="0.25">
      <c r="D16" s="286"/>
      <c r="E16" s="126" t="s">
        <v>130</v>
      </c>
      <c r="F16" s="142" t="s">
        <v>262</v>
      </c>
      <c r="G16" s="138" t="s">
        <v>263</v>
      </c>
      <c r="H16" s="138" t="s">
        <v>241</v>
      </c>
      <c r="I16" s="140" t="s">
        <v>323</v>
      </c>
      <c r="J16" s="139">
        <v>44286</v>
      </c>
      <c r="K16" s="130">
        <v>30</v>
      </c>
    </row>
    <row r="17" spans="4:11" ht="31.5" x14ac:dyDescent="0.25">
      <c r="D17" s="286"/>
      <c r="E17" s="126" t="s">
        <v>131</v>
      </c>
      <c r="F17" s="142" t="s">
        <v>264</v>
      </c>
      <c r="G17" s="138" t="s">
        <v>263</v>
      </c>
      <c r="H17" s="138" t="s">
        <v>238</v>
      </c>
      <c r="I17" s="140"/>
      <c r="J17" s="139">
        <v>44561</v>
      </c>
      <c r="K17" s="130">
        <v>50</v>
      </c>
    </row>
    <row r="18" spans="4:11" ht="33.75" customHeight="1" x14ac:dyDescent="0.25">
      <c r="D18" s="286"/>
      <c r="E18" s="126" t="s">
        <v>132</v>
      </c>
      <c r="F18" s="142" t="s">
        <v>265</v>
      </c>
      <c r="G18" s="138" t="s">
        <v>263</v>
      </c>
      <c r="H18" s="138" t="s">
        <v>241</v>
      </c>
      <c r="I18" s="140" t="s">
        <v>325</v>
      </c>
      <c r="J18" s="139">
        <v>44561</v>
      </c>
      <c r="K18" s="130">
        <v>20</v>
      </c>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99"/>
    <pageSetUpPr fitToPage="1"/>
  </sheetPr>
  <dimension ref="C5:N31"/>
  <sheetViews>
    <sheetView showGridLines="0" tabSelected="1" view="pageBreakPreview" zoomScale="70" zoomScaleNormal="70" zoomScaleSheetLayoutView="7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3" t="s">
        <v>159</v>
      </c>
      <c r="E8" s="283"/>
      <c r="F8" s="283"/>
      <c r="G8" s="283"/>
      <c r="H8" s="283"/>
      <c r="I8" s="283"/>
      <c r="J8" s="170" t="s">
        <v>173</v>
      </c>
      <c r="K8" s="214" t="s">
        <v>182</v>
      </c>
      <c r="N8" s="112"/>
    </row>
    <row r="9" spans="3:14" ht="31.5" x14ac:dyDescent="0.25">
      <c r="D9" s="290" t="s">
        <v>158</v>
      </c>
      <c r="E9" s="291"/>
      <c r="F9" s="294" t="s">
        <v>186</v>
      </c>
      <c r="G9" s="294"/>
      <c r="H9" s="294"/>
      <c r="I9" s="294"/>
      <c r="J9" s="288" t="s">
        <v>174</v>
      </c>
      <c r="K9" s="289"/>
      <c r="N9" s="112"/>
    </row>
    <row r="10" spans="3:14" ht="28.5" customHeight="1" x14ac:dyDescent="0.25">
      <c r="D10" s="292" t="s">
        <v>127</v>
      </c>
      <c r="E10" s="293"/>
      <c r="F10" s="295" t="s">
        <v>183</v>
      </c>
      <c r="G10" s="295"/>
      <c r="H10" s="295"/>
      <c r="I10" s="295"/>
      <c r="J10" s="171" t="s">
        <v>163</v>
      </c>
      <c r="K10" s="199"/>
      <c r="N10" s="112"/>
    </row>
    <row r="11" spans="3:14" ht="43.5" customHeight="1" x14ac:dyDescent="0.3">
      <c r="D11" s="296" t="s">
        <v>160</v>
      </c>
      <c r="E11" s="297"/>
      <c r="F11" s="144" t="s">
        <v>242</v>
      </c>
      <c r="G11" s="175" t="s">
        <v>177</v>
      </c>
      <c r="H11" s="272" t="s">
        <v>245</v>
      </c>
      <c r="I11" s="272"/>
      <c r="J11" s="172" t="s">
        <v>164</v>
      </c>
      <c r="K11" s="143"/>
      <c r="N11" s="112"/>
    </row>
    <row r="12" spans="3:14" customFormat="1" ht="52.5" customHeight="1" x14ac:dyDescent="0.3">
      <c r="D12" s="296" t="s">
        <v>165</v>
      </c>
      <c r="E12" s="297"/>
      <c r="F12" s="144" t="s">
        <v>242</v>
      </c>
      <c r="G12" s="174" t="s">
        <v>177</v>
      </c>
      <c r="H12" s="272"/>
      <c r="I12" s="272"/>
      <c r="J12" s="171" t="s">
        <v>172</v>
      </c>
      <c r="K12" s="143"/>
    </row>
    <row r="13" spans="3:14" customFormat="1" ht="49.5" customHeight="1" x14ac:dyDescent="0.35">
      <c r="D13" s="176" t="s">
        <v>167</v>
      </c>
      <c r="E13" s="176"/>
      <c r="F13" s="144" t="s">
        <v>161</v>
      </c>
      <c r="G13" s="176" t="s">
        <v>177</v>
      </c>
      <c r="H13" s="272"/>
      <c r="I13" s="272"/>
      <c r="J13" s="173" t="s">
        <v>5</v>
      </c>
      <c r="K13" s="200" t="e">
        <f>AVERAGE(K10:K12)</f>
        <v>#DIV/0!</v>
      </c>
    </row>
    <row r="14" spans="3:14" customFormat="1" ht="110.25" customHeight="1" thickBot="1" x14ac:dyDescent="0.3">
      <c r="D14" s="284" t="s">
        <v>166</v>
      </c>
      <c r="E14" s="284"/>
      <c r="F14" s="273" t="s">
        <v>297</v>
      </c>
      <c r="G14" s="273"/>
      <c r="H14" s="273"/>
      <c r="I14" s="273"/>
      <c r="J14" s="210" t="s">
        <v>181</v>
      </c>
      <c r="K14" s="209"/>
    </row>
    <row r="15" spans="3:14" ht="76.5" customHeight="1" x14ac:dyDescent="0.25">
      <c r="D15" s="285" t="s">
        <v>128</v>
      </c>
      <c r="E15" s="278" t="s">
        <v>142</v>
      </c>
      <c r="F15" s="279"/>
      <c r="G15" s="177" t="s">
        <v>146</v>
      </c>
      <c r="H15" s="178" t="s">
        <v>143</v>
      </c>
      <c r="I15" s="178" t="s">
        <v>153</v>
      </c>
      <c r="J15" s="178" t="s">
        <v>144</v>
      </c>
      <c r="K15" s="179" t="s">
        <v>145</v>
      </c>
    </row>
    <row r="16" spans="3:14" ht="31.5" x14ac:dyDescent="0.25">
      <c r="D16" s="286"/>
      <c r="E16" s="126" t="s">
        <v>130</v>
      </c>
      <c r="F16" s="141" t="s">
        <v>324</v>
      </c>
      <c r="G16" s="141" t="s">
        <v>279</v>
      </c>
      <c r="H16" s="138" t="s">
        <v>238</v>
      </c>
      <c r="I16" s="140"/>
      <c r="J16" s="139">
        <v>44316</v>
      </c>
      <c r="K16" s="130">
        <v>50</v>
      </c>
    </row>
    <row r="17" spans="4:11" ht="47.25" x14ac:dyDescent="0.25">
      <c r="D17" s="286"/>
      <c r="E17" s="126" t="s">
        <v>131</v>
      </c>
      <c r="F17" s="141" t="s">
        <v>280</v>
      </c>
      <c r="G17" s="141" t="s">
        <v>279</v>
      </c>
      <c r="H17" s="138" t="s">
        <v>238</v>
      </c>
      <c r="I17" s="140"/>
      <c r="J17" s="139">
        <v>44377</v>
      </c>
      <c r="K17" s="130">
        <v>50</v>
      </c>
    </row>
    <row r="18" spans="4:11" ht="21" x14ac:dyDescent="0.25">
      <c r="D18" s="286"/>
      <c r="E18" s="126" t="s">
        <v>132</v>
      </c>
      <c r="F18" s="141"/>
      <c r="G18" s="141"/>
      <c r="H18" s="138"/>
      <c r="I18" s="140"/>
      <c r="J18" s="139"/>
      <c r="K18" s="130"/>
    </row>
    <row r="19" spans="4:11" ht="35.25" customHeight="1" x14ac:dyDescent="0.25">
      <c r="D19" s="286"/>
      <c r="E19" s="126" t="s">
        <v>133</v>
      </c>
      <c r="F19" s="138"/>
      <c r="G19" s="138"/>
      <c r="H19" s="138"/>
      <c r="I19" s="140"/>
      <c r="J19" s="139"/>
      <c r="K19" s="130"/>
    </row>
    <row r="20" spans="4:11" ht="36" customHeight="1" x14ac:dyDescent="0.25">
      <c r="D20" s="286"/>
      <c r="E20" s="126" t="s">
        <v>134</v>
      </c>
      <c r="F20" s="138"/>
      <c r="G20" s="138"/>
      <c r="H20" s="138"/>
      <c r="I20" s="140"/>
      <c r="J20" s="139"/>
      <c r="K20" s="130"/>
    </row>
    <row r="21" spans="4:11" ht="36" customHeight="1" thickBot="1" x14ac:dyDescent="0.3">
      <c r="D21" s="287"/>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0" t="s">
        <v>129</v>
      </c>
      <c r="E23" s="187" t="s">
        <v>147</v>
      </c>
      <c r="F23" s="188"/>
      <c r="G23" s="188"/>
      <c r="H23" s="188"/>
      <c r="I23" s="189" t="s">
        <v>148</v>
      </c>
      <c r="J23" s="190" t="s">
        <v>154</v>
      </c>
      <c r="K23" s="191"/>
    </row>
    <row r="24" spans="4:11" ht="46.5" customHeight="1" x14ac:dyDescent="0.25">
      <c r="D24" s="281"/>
      <c r="E24" s="126" t="s">
        <v>130</v>
      </c>
      <c r="F24" s="99"/>
      <c r="G24" s="101"/>
      <c r="H24" s="100"/>
      <c r="I24" s="132">
        <v>0</v>
      </c>
      <c r="J24" s="129"/>
      <c r="K24" s="131">
        <f>IF(AND(I24&gt;0,K16&gt;0),(I24*K16),0)</f>
        <v>0</v>
      </c>
    </row>
    <row r="25" spans="4:11" ht="33.75" customHeight="1" x14ac:dyDescent="0.25">
      <c r="D25" s="281"/>
      <c r="E25" s="126" t="s">
        <v>131</v>
      </c>
      <c r="F25" s="99"/>
      <c r="G25" s="101"/>
      <c r="H25" s="100"/>
      <c r="I25" s="132">
        <v>0</v>
      </c>
      <c r="J25" s="129"/>
      <c r="K25" s="131">
        <f>IF(AND(I25&gt;0,K17&gt;0),(I25*K17),0)</f>
        <v>0</v>
      </c>
    </row>
    <row r="26" spans="4:11" ht="33.75" customHeight="1" x14ac:dyDescent="0.25">
      <c r="D26" s="281"/>
      <c r="E26" s="126" t="s">
        <v>132</v>
      </c>
      <c r="F26" s="99"/>
      <c r="G26" s="101"/>
      <c r="H26" s="100"/>
      <c r="I26" s="132">
        <v>0</v>
      </c>
      <c r="J26" s="129"/>
      <c r="K26" s="131">
        <f>IF(AND(I26&gt;0,K18&gt;0),(I26*K18),0)</f>
        <v>0</v>
      </c>
    </row>
    <row r="27" spans="4:11" ht="49.5" customHeight="1" x14ac:dyDescent="0.25">
      <c r="D27" s="281"/>
      <c r="E27" s="126" t="s">
        <v>133</v>
      </c>
      <c r="F27" s="99"/>
      <c r="G27" s="101"/>
      <c r="H27" s="100"/>
      <c r="I27" s="132">
        <v>0</v>
      </c>
      <c r="J27" s="129"/>
      <c r="K27" s="131">
        <f>IF(AND(I27&gt;0,K19&gt;0),(I27*K19),0)</f>
        <v>0</v>
      </c>
    </row>
    <row r="28" spans="4:11" ht="43.5" customHeight="1" x14ac:dyDescent="0.25">
      <c r="D28" s="281"/>
      <c r="E28" s="126" t="s">
        <v>134</v>
      </c>
      <c r="F28" s="99"/>
      <c r="G28" s="101"/>
      <c r="H28" s="100"/>
      <c r="I28" s="132">
        <v>0</v>
      </c>
      <c r="J28" s="129"/>
      <c r="K28" s="131">
        <f>IF(AND(I28&gt;0,K20&gt;0),(I28*K20),0)</f>
        <v>0</v>
      </c>
    </row>
    <row r="29" spans="4:11" ht="36" customHeight="1" thickBot="1" x14ac:dyDescent="0.3">
      <c r="D29" s="282"/>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4"/>
      <c r="G31" s="275"/>
      <c r="H31" s="276"/>
      <c r="I31" s="277" t="s">
        <v>155</v>
      </c>
      <c r="J31" s="277"/>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77</v>
      </c>
      <c r="I6" s="225"/>
      <c r="J6" s="225"/>
      <c r="K6" s="225"/>
      <c r="L6" s="225"/>
      <c r="M6" s="225"/>
      <c r="N6" s="225"/>
      <c r="O6" s="225"/>
      <c r="P6" s="225"/>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21"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77</v>
      </c>
      <c r="I6" s="225"/>
      <c r="J6" s="225"/>
      <c r="K6" s="225"/>
      <c r="L6" s="225"/>
      <c r="M6" s="225"/>
      <c r="N6" s="225"/>
      <c r="O6" s="225"/>
      <c r="P6" s="225"/>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21"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235" t="s">
        <v>128</v>
      </c>
      <c r="E13" s="119" t="s">
        <v>142</v>
      </c>
      <c r="F13" s="120"/>
      <c r="G13" s="121" t="s">
        <v>143</v>
      </c>
      <c r="H13" s="121" t="s">
        <v>153</v>
      </c>
      <c r="I13" s="121" t="s">
        <v>144</v>
      </c>
      <c r="J13" s="121" t="s">
        <v>145</v>
      </c>
      <c r="K13" s="122" t="s">
        <v>146</v>
      </c>
    </row>
    <row r="14" spans="3:14" ht="37.5" customHeight="1" x14ac:dyDescent="0.25">
      <c r="D14" s="236"/>
      <c r="E14" s="126" t="s">
        <v>130</v>
      </c>
      <c r="F14" s="97"/>
      <c r="G14" s="97"/>
      <c r="H14" s="104"/>
      <c r="I14" s="97"/>
      <c r="J14" s="103">
        <v>5</v>
      </c>
      <c r="K14" s="96"/>
    </row>
    <row r="15" spans="3:14" ht="33" customHeight="1" x14ac:dyDescent="0.25">
      <c r="D15" s="236"/>
      <c r="E15" s="126" t="s">
        <v>131</v>
      </c>
      <c r="F15" s="97"/>
      <c r="G15" s="97"/>
      <c r="H15" s="104"/>
      <c r="I15" s="97"/>
      <c r="J15" s="103">
        <v>5</v>
      </c>
      <c r="K15" s="96"/>
    </row>
    <row r="16" spans="3:14" ht="33.75" customHeight="1" x14ac:dyDescent="0.25">
      <c r="D16" s="236"/>
      <c r="E16" s="126" t="s">
        <v>132</v>
      </c>
      <c r="F16" s="97"/>
      <c r="G16" s="97"/>
      <c r="H16" s="104"/>
      <c r="I16" s="97"/>
      <c r="J16" s="103">
        <v>5</v>
      </c>
      <c r="K16" s="96"/>
    </row>
    <row r="17" spans="4:11" ht="35.25" customHeight="1" x14ac:dyDescent="0.25">
      <c r="D17" s="236"/>
      <c r="E17" s="126" t="s">
        <v>133</v>
      </c>
      <c r="F17" s="97"/>
      <c r="G17" s="97"/>
      <c r="H17" s="104"/>
      <c r="I17" s="97"/>
      <c r="J17" s="103">
        <v>5</v>
      </c>
      <c r="K17" s="96"/>
    </row>
    <row r="18" spans="4:11" ht="36" customHeight="1" x14ac:dyDescent="0.25">
      <c r="D18" s="237"/>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238" t="s">
        <v>129</v>
      </c>
      <c r="E20" s="123" t="s">
        <v>147</v>
      </c>
      <c r="F20" s="124"/>
      <c r="G20" s="125" t="s">
        <v>148</v>
      </c>
      <c r="H20" s="125" t="s">
        <v>149</v>
      </c>
      <c r="I20"/>
      <c r="J20"/>
      <c r="K20"/>
    </row>
    <row r="21" spans="4:11" ht="46.5" customHeight="1" x14ac:dyDescent="0.25">
      <c r="D21" s="238"/>
      <c r="E21" s="126" t="s">
        <v>130</v>
      </c>
      <c r="F21" s="96"/>
      <c r="G21" s="107">
        <v>0.5</v>
      </c>
      <c r="H21" s="105">
        <f>IF(AND(G21&gt;0,J14&gt;0),(G21*J14),0)</f>
        <v>2.5</v>
      </c>
      <c r="I21"/>
      <c r="J21"/>
      <c r="K21"/>
    </row>
    <row r="22" spans="4:11" ht="33.75" customHeight="1" x14ac:dyDescent="0.25">
      <c r="D22" s="238"/>
      <c r="E22" s="126" t="s">
        <v>131</v>
      </c>
      <c r="F22" s="96"/>
      <c r="G22" s="107">
        <v>0.5</v>
      </c>
      <c r="H22" s="105">
        <f>IF(AND(G22&gt;0,J15&gt;0),(G22*J15),0)</f>
        <v>2.5</v>
      </c>
      <c r="I22"/>
      <c r="J22"/>
      <c r="K22"/>
    </row>
    <row r="23" spans="4:11" ht="33.75" customHeight="1" x14ac:dyDescent="0.25">
      <c r="D23" s="238"/>
      <c r="E23" s="126" t="s">
        <v>132</v>
      </c>
      <c r="F23" s="96"/>
      <c r="G23" s="107">
        <v>0.5</v>
      </c>
      <c r="H23" s="105">
        <f>IF(AND(G23&gt;0,J16&gt;0),(G23*J16),0)</f>
        <v>2.5</v>
      </c>
      <c r="I23"/>
      <c r="J23"/>
      <c r="K23"/>
    </row>
    <row r="24" spans="4:11" ht="49.5" customHeight="1" x14ac:dyDescent="0.25">
      <c r="D24" s="238"/>
      <c r="E24" s="126" t="s">
        <v>133</v>
      </c>
      <c r="F24" s="96"/>
      <c r="G24" s="107">
        <v>0.5</v>
      </c>
      <c r="H24" s="105">
        <f>IF(AND(G24&gt;0,J17&gt;0),(G24*J17),0)</f>
        <v>2.5</v>
      </c>
      <c r="I24"/>
      <c r="J24"/>
      <c r="K24"/>
    </row>
    <row r="25" spans="4:11" ht="43.5" customHeight="1" x14ac:dyDescent="0.25">
      <c r="D25" s="238"/>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239" t="s">
        <v>135</v>
      </c>
      <c r="E27" s="133" t="s">
        <v>156</v>
      </c>
      <c r="F27" s="125" t="s">
        <v>150</v>
      </c>
      <c r="G27" s="125" t="s">
        <v>151</v>
      </c>
      <c r="H27"/>
      <c r="I27"/>
      <c r="J27"/>
      <c r="K27"/>
    </row>
    <row r="28" spans="4:11" ht="48" customHeight="1" x14ac:dyDescent="0.25">
      <c r="D28" s="240"/>
      <c r="E28" s="98"/>
      <c r="F28" s="113">
        <f>$H$26</f>
        <v>15</v>
      </c>
      <c r="G28" s="114">
        <f>IF(AND(H26&gt;0,H11&gt;0),($H$26/$H$11),0)</f>
        <v>0.5</v>
      </c>
      <c r="H28"/>
      <c r="I28"/>
      <c r="J28"/>
      <c r="K28"/>
    </row>
  </sheetData>
  <mergeCells count="3">
    <mergeCell ref="D13:D18"/>
    <mergeCell ref="D20:D25"/>
    <mergeCell ref="D27:D28"/>
  </mergeCells>
  <phoneticPr fontId="21"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D8:N31"/>
  <sheetViews>
    <sheetView showGridLines="0" view="pageBreakPreview" zoomScale="70" zoomScaleNormal="70" zoomScaleSheetLayoutView="7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8" spans="4:14" ht="99" customHeight="1" x14ac:dyDescent="0.25">
      <c r="D8" s="157" t="s">
        <v>173</v>
      </c>
      <c r="E8" s="207" t="s">
        <v>182</v>
      </c>
      <c r="F8" s="241" t="s">
        <v>168</v>
      </c>
      <c r="G8" s="242"/>
      <c r="H8" s="242"/>
      <c r="I8" s="242"/>
      <c r="J8" s="242"/>
      <c r="K8" s="243"/>
      <c r="N8" s="112"/>
    </row>
    <row r="9" spans="4:14" ht="31.5" x14ac:dyDescent="0.25">
      <c r="D9" s="251" t="s">
        <v>158</v>
      </c>
      <c r="E9" s="252"/>
      <c r="F9" s="253" t="s">
        <v>186</v>
      </c>
      <c r="G9" s="253"/>
      <c r="H9" s="253"/>
      <c r="I9" s="254"/>
      <c r="J9" s="249" t="s">
        <v>174</v>
      </c>
      <c r="K9" s="250"/>
      <c r="N9" s="112"/>
    </row>
    <row r="10" spans="4:14" ht="45" customHeight="1" x14ac:dyDescent="0.25">
      <c r="D10" s="246" t="s">
        <v>127</v>
      </c>
      <c r="E10" s="247"/>
      <c r="F10" s="248" t="s">
        <v>183</v>
      </c>
      <c r="G10" s="248"/>
      <c r="H10" s="248"/>
      <c r="I10" s="248"/>
      <c r="J10" s="159" t="s">
        <v>162</v>
      </c>
      <c r="K10" s="202"/>
      <c r="N10" s="112"/>
    </row>
    <row r="11" spans="4:14" ht="42" customHeight="1" x14ac:dyDescent="0.25">
      <c r="D11" s="255" t="s">
        <v>179</v>
      </c>
      <c r="E11" s="256"/>
      <c r="F11" s="259" t="s">
        <v>184</v>
      </c>
      <c r="G11" s="259"/>
      <c r="H11" s="259"/>
      <c r="I11" s="259"/>
      <c r="J11" s="159" t="s">
        <v>163</v>
      </c>
      <c r="K11" s="203"/>
      <c r="N11" s="112"/>
    </row>
    <row r="12" spans="4:14" customFormat="1" ht="51" customHeight="1" x14ac:dyDescent="0.25">
      <c r="D12" s="255" t="s">
        <v>169</v>
      </c>
      <c r="E12" s="256"/>
      <c r="F12" s="261" t="s">
        <v>185</v>
      </c>
      <c r="G12" s="261"/>
      <c r="H12" s="261"/>
      <c r="I12" s="261"/>
      <c r="J12" s="159" t="s">
        <v>164</v>
      </c>
      <c r="K12" s="204"/>
    </row>
    <row r="13" spans="4:14" customFormat="1" ht="39.950000000000003" customHeight="1" x14ac:dyDescent="0.35">
      <c r="D13" s="257" t="s">
        <v>170</v>
      </c>
      <c r="E13" s="258"/>
      <c r="F13" s="259" t="s">
        <v>314</v>
      </c>
      <c r="G13" s="259"/>
      <c r="H13" s="259"/>
      <c r="I13" s="259"/>
      <c r="J13" s="169" t="s">
        <v>175</v>
      </c>
      <c r="K13" s="201" t="e">
        <f>AVERAGE(K10:K12)</f>
        <v>#DIV/0!</v>
      </c>
    </row>
    <row r="14" spans="4:14" customFormat="1" ht="59.25" customHeight="1" thickBot="1" x14ac:dyDescent="0.3">
      <c r="D14" s="244" t="s">
        <v>166</v>
      </c>
      <c r="E14" s="245"/>
      <c r="F14" s="270" t="s">
        <v>307</v>
      </c>
      <c r="G14" s="270"/>
      <c r="H14" s="208" t="s">
        <v>180</v>
      </c>
      <c r="I14" s="217" t="s">
        <v>187</v>
      </c>
      <c r="J14" s="212" t="s">
        <v>176</v>
      </c>
      <c r="K14" s="213">
        <v>1</v>
      </c>
    </row>
    <row r="15" spans="4:14" ht="76.5" customHeight="1" x14ac:dyDescent="0.25">
      <c r="D15" s="265" t="s">
        <v>128</v>
      </c>
      <c r="E15" s="268" t="s">
        <v>142</v>
      </c>
      <c r="F15" s="268"/>
      <c r="G15" s="211" t="s">
        <v>171</v>
      </c>
      <c r="H15" s="211" t="s">
        <v>143</v>
      </c>
      <c r="I15" s="211" t="s">
        <v>153</v>
      </c>
      <c r="J15" s="211" t="s">
        <v>144</v>
      </c>
      <c r="K15" s="211" t="s">
        <v>145</v>
      </c>
    </row>
    <row r="16" spans="4:14" ht="37.5" customHeight="1" x14ac:dyDescent="0.25">
      <c r="D16" s="266"/>
      <c r="E16" s="126" t="s">
        <v>130</v>
      </c>
      <c r="F16" s="142" t="s">
        <v>304</v>
      </c>
      <c r="G16" s="138" t="s">
        <v>303</v>
      </c>
      <c r="H16" s="138" t="s">
        <v>241</v>
      </c>
      <c r="I16" s="140"/>
      <c r="J16" s="139">
        <v>44377</v>
      </c>
      <c r="K16" s="130">
        <v>30</v>
      </c>
    </row>
    <row r="17" spans="4:11" ht="33" customHeight="1" x14ac:dyDescent="0.25">
      <c r="D17" s="266"/>
      <c r="E17" s="126" t="s">
        <v>131</v>
      </c>
      <c r="F17" s="142" t="s">
        <v>302</v>
      </c>
      <c r="G17" s="138" t="s">
        <v>188</v>
      </c>
      <c r="H17" s="138" t="s">
        <v>241</v>
      </c>
      <c r="I17" s="142" t="s">
        <v>315</v>
      </c>
      <c r="J17" s="139">
        <v>44439</v>
      </c>
      <c r="K17" s="130">
        <v>30</v>
      </c>
    </row>
    <row r="18" spans="4:11" ht="33.75" customHeight="1" x14ac:dyDescent="0.25">
      <c r="D18" s="266"/>
      <c r="E18" s="126" t="s">
        <v>132</v>
      </c>
      <c r="F18" s="141" t="s">
        <v>305</v>
      </c>
      <c r="G18" s="138" t="s">
        <v>303</v>
      </c>
      <c r="H18" s="138" t="s">
        <v>238</v>
      </c>
      <c r="I18" s="140"/>
      <c r="J18" s="139">
        <v>44469</v>
      </c>
      <c r="K18" s="130">
        <v>15</v>
      </c>
    </row>
    <row r="19" spans="4:11" ht="54.75" customHeight="1" x14ac:dyDescent="0.25">
      <c r="D19" s="266"/>
      <c r="E19" s="126" t="s">
        <v>133</v>
      </c>
      <c r="F19" s="141" t="s">
        <v>309</v>
      </c>
      <c r="G19" s="138" t="s">
        <v>303</v>
      </c>
      <c r="H19" s="138" t="s">
        <v>238</v>
      </c>
      <c r="I19" s="140"/>
      <c r="J19" s="139">
        <v>44561</v>
      </c>
      <c r="K19" s="130">
        <v>20</v>
      </c>
    </row>
    <row r="20" spans="4:11" ht="36" customHeight="1" x14ac:dyDescent="0.25">
      <c r="D20" s="266"/>
      <c r="E20" s="126" t="s">
        <v>134</v>
      </c>
      <c r="F20" s="141" t="s">
        <v>306</v>
      </c>
      <c r="G20" s="138" t="s">
        <v>188</v>
      </c>
      <c r="H20" s="138" t="s">
        <v>238</v>
      </c>
      <c r="I20" s="140"/>
      <c r="J20" s="139">
        <v>44561</v>
      </c>
      <c r="K20" s="130">
        <v>5</v>
      </c>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15</v>
      </c>
    </row>
    <row r="25" spans="4:11" ht="33.75" customHeight="1" x14ac:dyDescent="0.25">
      <c r="D25" s="266"/>
      <c r="E25" s="126" t="s">
        <v>131</v>
      </c>
      <c r="F25" s="99"/>
      <c r="G25" s="101"/>
      <c r="H25" s="100"/>
      <c r="I25" s="132">
        <v>1</v>
      </c>
      <c r="J25" s="129"/>
      <c r="K25" s="131">
        <f>IF(AND(I25&gt;0,K17&gt;0),(I25*K17),0)</f>
        <v>30</v>
      </c>
    </row>
    <row r="26" spans="4:11" ht="33.75" customHeight="1" x14ac:dyDescent="0.25">
      <c r="D26" s="266"/>
      <c r="E26" s="126" t="s">
        <v>132</v>
      </c>
      <c r="F26" s="99"/>
      <c r="G26" s="101"/>
      <c r="H26" s="100"/>
      <c r="I26" s="132">
        <v>0.2</v>
      </c>
      <c r="J26" s="129"/>
      <c r="K26" s="131">
        <f>IF(AND(I26&gt;0,K18&gt;0),(I26*K18),0)</f>
        <v>3</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48</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0.48</v>
      </c>
    </row>
  </sheetData>
  <mergeCells count="19">
    <mergeCell ref="I31:J31"/>
    <mergeCell ref="F12:I12"/>
    <mergeCell ref="F13:I13"/>
    <mergeCell ref="F31:H31"/>
    <mergeCell ref="D15:D21"/>
    <mergeCell ref="E15:F15"/>
    <mergeCell ref="D23:D29"/>
    <mergeCell ref="F14:G14"/>
    <mergeCell ref="F8:K8"/>
    <mergeCell ref="D14:E14"/>
    <mergeCell ref="D10:E10"/>
    <mergeCell ref="F10:I10"/>
    <mergeCell ref="J9:K9"/>
    <mergeCell ref="D9:E9"/>
    <mergeCell ref="F9:I9"/>
    <mergeCell ref="D11:E11"/>
    <mergeCell ref="D12:E12"/>
    <mergeCell ref="D13:E13"/>
    <mergeCell ref="F11:I11"/>
  </mergeCells>
  <printOptions horizontalCentered="1"/>
  <pageMargins left="0.19685039370078741" right="0.19685039370078741" top="0.35433070866141736" bottom="0.31496062992125984" header="0.23622047244094491" footer="0.19685039370078741"/>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C5:N31"/>
  <sheetViews>
    <sheetView topLeftCell="A4"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190</v>
      </c>
      <c r="G12" s="261"/>
      <c r="H12" s="261"/>
      <c r="I12" s="261"/>
      <c r="J12" s="159" t="s">
        <v>164</v>
      </c>
      <c r="K12" s="204"/>
    </row>
    <row r="13" spans="3:14" customFormat="1" ht="39.950000000000003" customHeight="1" x14ac:dyDescent="0.35">
      <c r="D13" s="257" t="s">
        <v>170</v>
      </c>
      <c r="E13" s="258"/>
      <c r="F13" s="259" t="s">
        <v>194</v>
      </c>
      <c r="G13" s="259"/>
      <c r="H13" s="259"/>
      <c r="I13" s="259"/>
      <c r="J13" s="169" t="s">
        <v>175</v>
      </c>
      <c r="K13" s="201" t="e">
        <f>AVERAGE(K10:K12)</f>
        <v>#DIV/0!</v>
      </c>
    </row>
    <row r="14" spans="3:14" customFormat="1" ht="59.25" customHeight="1" thickBot="1" x14ac:dyDescent="0.3">
      <c r="D14" s="244" t="s">
        <v>166</v>
      </c>
      <c r="E14" s="245"/>
      <c r="F14" s="270" t="s">
        <v>266</v>
      </c>
      <c r="G14" s="270"/>
      <c r="H14" s="208" t="s">
        <v>180</v>
      </c>
      <c r="I14" s="217" t="s">
        <v>187</v>
      </c>
      <c r="J14" s="212" t="s">
        <v>176</v>
      </c>
      <c r="K14" s="213">
        <v>1</v>
      </c>
    </row>
    <row r="15" spans="3:14" ht="76.5" customHeight="1" x14ac:dyDescent="0.25">
      <c r="D15" s="265" t="s">
        <v>128</v>
      </c>
      <c r="E15" s="268" t="s">
        <v>142</v>
      </c>
      <c r="F15" s="268"/>
      <c r="G15" s="215" t="s">
        <v>171</v>
      </c>
      <c r="H15" s="215" t="s">
        <v>143</v>
      </c>
      <c r="I15" s="215" t="s">
        <v>153</v>
      </c>
      <c r="J15" s="215" t="s">
        <v>144</v>
      </c>
      <c r="K15" s="215" t="s">
        <v>145</v>
      </c>
    </row>
    <row r="16" spans="3:14" ht="37.5" customHeight="1" x14ac:dyDescent="0.25">
      <c r="D16" s="266"/>
      <c r="E16" s="126" t="s">
        <v>130</v>
      </c>
      <c r="F16" s="142" t="s">
        <v>191</v>
      </c>
      <c r="G16" s="138" t="s">
        <v>292</v>
      </c>
      <c r="H16" s="138" t="s">
        <v>238</v>
      </c>
      <c r="I16" s="140"/>
      <c r="J16" s="139">
        <v>44469</v>
      </c>
      <c r="K16" s="130">
        <v>30</v>
      </c>
    </row>
    <row r="17" spans="4:11" ht="33" customHeight="1" x14ac:dyDescent="0.25">
      <c r="D17" s="266"/>
      <c r="E17" s="126" t="s">
        <v>131</v>
      </c>
      <c r="F17" s="142" t="s">
        <v>236</v>
      </c>
      <c r="G17" s="138" t="s">
        <v>292</v>
      </c>
      <c r="H17" s="138" t="s">
        <v>238</v>
      </c>
      <c r="I17" s="140"/>
      <c r="J17" s="139">
        <v>44530</v>
      </c>
      <c r="K17" s="130">
        <v>50</v>
      </c>
    </row>
    <row r="18" spans="4:11" ht="33.75" customHeight="1" x14ac:dyDescent="0.25">
      <c r="D18" s="266"/>
      <c r="E18" s="126" t="s">
        <v>132</v>
      </c>
      <c r="F18" s="141" t="s">
        <v>237</v>
      </c>
      <c r="G18" s="138" t="s">
        <v>292</v>
      </c>
      <c r="H18" s="138" t="s">
        <v>238</v>
      </c>
      <c r="I18" s="140"/>
      <c r="J18" s="139">
        <v>44592</v>
      </c>
      <c r="K18" s="130">
        <v>20</v>
      </c>
    </row>
    <row r="19" spans="4:11" ht="35.25" customHeight="1" x14ac:dyDescent="0.25">
      <c r="D19" s="266"/>
      <c r="E19" s="126" t="s">
        <v>133</v>
      </c>
      <c r="F19" s="138"/>
      <c r="G19" s="138"/>
      <c r="H19" s="138"/>
      <c r="I19" s="140"/>
      <c r="J19" s="139"/>
      <c r="K19" s="130"/>
    </row>
    <row r="20" spans="4:11" ht="36" customHeight="1" x14ac:dyDescent="0.25">
      <c r="D20" s="266"/>
      <c r="E20" s="126" t="s">
        <v>134</v>
      </c>
      <c r="F20" s="138"/>
      <c r="G20" s="138"/>
      <c r="H20" s="138"/>
      <c r="I20" s="140"/>
      <c r="J20" s="139"/>
      <c r="K20" s="130"/>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15</v>
      </c>
    </row>
    <row r="25" spans="4:11" ht="33.75" customHeight="1" x14ac:dyDescent="0.25">
      <c r="D25" s="266"/>
      <c r="E25" s="126" t="s">
        <v>131</v>
      </c>
      <c r="F25" s="99"/>
      <c r="G25" s="101"/>
      <c r="H25" s="100"/>
      <c r="I25" s="132">
        <v>1</v>
      </c>
      <c r="J25" s="129"/>
      <c r="K25" s="131">
        <f>IF(AND(I25&gt;0,K17&gt;0),(I25*K17),0)</f>
        <v>50</v>
      </c>
    </row>
    <row r="26" spans="4:11" ht="33.75" customHeight="1" x14ac:dyDescent="0.25">
      <c r="D26" s="266"/>
      <c r="E26" s="126" t="s">
        <v>132</v>
      </c>
      <c r="F26" s="99"/>
      <c r="G26" s="101"/>
      <c r="H26" s="100"/>
      <c r="I26" s="132">
        <v>0.2</v>
      </c>
      <c r="J26" s="129"/>
      <c r="K26" s="131">
        <f>IF(AND(I26&gt;0,K18&gt;0),(I26*K18),0)</f>
        <v>4</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0.69</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0866141732283472" right="0.70866141732283472" top="0.74803149606299213" bottom="0.74803149606299213" header="0.31496062992125984" footer="0.31496062992125984"/>
  <pageSetup paperSize="9"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195</v>
      </c>
      <c r="G12" s="261"/>
      <c r="H12" s="261"/>
      <c r="I12" s="261"/>
      <c r="J12" s="159" t="s">
        <v>164</v>
      </c>
      <c r="K12" s="204"/>
    </row>
    <row r="13" spans="3:14" customFormat="1" ht="39.950000000000003" customHeight="1" x14ac:dyDescent="0.35">
      <c r="D13" s="257" t="s">
        <v>170</v>
      </c>
      <c r="E13" s="258"/>
      <c r="F13" s="259" t="s">
        <v>196</v>
      </c>
      <c r="G13" s="259"/>
      <c r="H13" s="259"/>
      <c r="I13" s="259"/>
      <c r="J13" s="169" t="s">
        <v>175</v>
      </c>
      <c r="K13" s="201" t="e">
        <f>AVERAGE(K10:K12)</f>
        <v>#DIV/0!</v>
      </c>
    </row>
    <row r="14" spans="3:14" customFormat="1" ht="59.25" customHeight="1" thickBot="1" x14ac:dyDescent="0.3">
      <c r="D14" s="244" t="s">
        <v>166</v>
      </c>
      <c r="E14" s="245"/>
      <c r="F14" s="270" t="s">
        <v>197</v>
      </c>
      <c r="G14" s="270"/>
      <c r="H14" s="208" t="s">
        <v>180</v>
      </c>
      <c r="I14" s="217" t="s">
        <v>193</v>
      </c>
      <c r="J14" s="212" t="s">
        <v>176</v>
      </c>
      <c r="K14" s="213">
        <v>1</v>
      </c>
    </row>
    <row r="15" spans="3:14" ht="76.5" customHeight="1" x14ac:dyDescent="0.25">
      <c r="D15" s="265" t="s">
        <v>128</v>
      </c>
      <c r="E15" s="268" t="s">
        <v>142</v>
      </c>
      <c r="F15" s="268"/>
      <c r="G15" s="216" t="s">
        <v>171</v>
      </c>
      <c r="H15" s="216" t="s">
        <v>143</v>
      </c>
      <c r="I15" s="216" t="s">
        <v>153</v>
      </c>
      <c r="J15" s="216" t="s">
        <v>144</v>
      </c>
      <c r="K15" s="216" t="s">
        <v>145</v>
      </c>
    </row>
    <row r="16" spans="3:14" ht="37.5" customHeight="1" x14ac:dyDescent="0.25">
      <c r="D16" s="266"/>
      <c r="E16" s="126" t="s">
        <v>130</v>
      </c>
      <c r="F16" s="141"/>
      <c r="G16" s="141"/>
      <c r="H16" s="138"/>
      <c r="I16" s="140"/>
      <c r="J16" s="139"/>
      <c r="K16" s="130">
        <v>30</v>
      </c>
    </row>
    <row r="17" spans="4:11" ht="33" customHeight="1" x14ac:dyDescent="0.25">
      <c r="D17" s="266"/>
      <c r="E17" s="126" t="s">
        <v>131</v>
      </c>
      <c r="F17" s="141"/>
      <c r="G17" s="141"/>
      <c r="H17" s="138"/>
      <c r="I17" s="140"/>
      <c r="J17" s="139"/>
      <c r="K17" s="130">
        <v>50</v>
      </c>
    </row>
    <row r="18" spans="4:11" ht="33.75" customHeight="1" x14ac:dyDescent="0.25">
      <c r="D18" s="266"/>
      <c r="E18" s="126" t="s">
        <v>132</v>
      </c>
      <c r="F18" s="141"/>
      <c r="G18" s="138"/>
      <c r="H18" s="138"/>
      <c r="I18" s="140"/>
      <c r="J18" s="139"/>
      <c r="K18" s="130">
        <v>20</v>
      </c>
    </row>
    <row r="19" spans="4:11" ht="35.25" customHeight="1" x14ac:dyDescent="0.25">
      <c r="D19" s="266"/>
      <c r="E19" s="126" t="s">
        <v>133</v>
      </c>
      <c r="F19" s="138"/>
      <c r="G19" s="138"/>
      <c r="H19" s="138"/>
      <c r="I19" s="140"/>
      <c r="J19" s="139"/>
      <c r="K19" s="130"/>
    </row>
    <row r="20" spans="4:11" ht="36" customHeight="1" x14ac:dyDescent="0.25">
      <c r="D20" s="266"/>
      <c r="E20" s="126" t="s">
        <v>134</v>
      </c>
      <c r="F20" s="138"/>
      <c r="G20" s="138"/>
      <c r="H20" s="138"/>
      <c r="I20" s="140"/>
      <c r="J20" s="139"/>
      <c r="K20" s="130"/>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15</v>
      </c>
    </row>
    <row r="25" spans="4:11" ht="33.75" customHeight="1" x14ac:dyDescent="0.25">
      <c r="D25" s="266"/>
      <c r="E25" s="126" t="s">
        <v>131</v>
      </c>
      <c r="F25" s="99"/>
      <c r="G25" s="101"/>
      <c r="H25" s="100"/>
      <c r="I25" s="132">
        <v>1</v>
      </c>
      <c r="J25" s="129"/>
      <c r="K25" s="131">
        <f>IF(AND(I25&gt;0,K17&gt;0),(I25*K17),0)</f>
        <v>50</v>
      </c>
    </row>
    <row r="26" spans="4:11" ht="33.75" customHeight="1" x14ac:dyDescent="0.25">
      <c r="D26" s="266"/>
      <c r="E26" s="126" t="s">
        <v>132</v>
      </c>
      <c r="F26" s="99"/>
      <c r="G26" s="101"/>
      <c r="H26" s="100"/>
      <c r="I26" s="132">
        <v>0.2</v>
      </c>
      <c r="J26" s="129"/>
      <c r="K26" s="131">
        <f>IF(AND(I26&gt;0,K18&gt;0),(I26*K18),0)</f>
        <v>4</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0.69</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0866141732283472" right="0.70866141732283472" top="0.74803149606299213" bottom="0.74803149606299213"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C5:N31"/>
  <sheetViews>
    <sheetView zoomScale="90" zoomScaleNormal="9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190</v>
      </c>
      <c r="G12" s="261"/>
      <c r="H12" s="261"/>
      <c r="I12" s="261"/>
      <c r="J12" s="159" t="s">
        <v>164</v>
      </c>
      <c r="K12" s="204"/>
    </row>
    <row r="13" spans="3:14" customFormat="1" ht="39.950000000000003" customHeight="1" x14ac:dyDescent="0.35">
      <c r="D13" s="257" t="s">
        <v>170</v>
      </c>
      <c r="E13" s="258"/>
      <c r="F13" s="259" t="s">
        <v>330</v>
      </c>
      <c r="G13" s="259"/>
      <c r="H13" s="259"/>
      <c r="I13" s="259"/>
      <c r="J13" s="169" t="s">
        <v>175</v>
      </c>
      <c r="K13" s="201" t="e">
        <f>AVERAGE(K10:K12)</f>
        <v>#DIV/0!</v>
      </c>
    </row>
    <row r="14" spans="3:14" customFormat="1" ht="59.25" customHeight="1" thickBot="1" x14ac:dyDescent="0.3">
      <c r="D14" s="244" t="s">
        <v>166</v>
      </c>
      <c r="E14" s="245"/>
      <c r="F14" s="270" t="s">
        <v>338</v>
      </c>
      <c r="G14" s="270"/>
      <c r="H14" s="208" t="s">
        <v>180</v>
      </c>
      <c r="I14" s="217" t="s">
        <v>331</v>
      </c>
      <c r="J14" s="212" t="s">
        <v>176</v>
      </c>
      <c r="K14" s="213">
        <v>1</v>
      </c>
    </row>
    <row r="15" spans="3:14" ht="76.5" customHeight="1" x14ac:dyDescent="0.25">
      <c r="D15" s="265" t="s">
        <v>128</v>
      </c>
      <c r="E15" s="268" t="s">
        <v>142</v>
      </c>
      <c r="F15" s="268"/>
      <c r="G15" s="221" t="s">
        <v>171</v>
      </c>
      <c r="H15" s="221" t="s">
        <v>143</v>
      </c>
      <c r="I15" s="221" t="s">
        <v>153</v>
      </c>
      <c r="J15" s="221" t="s">
        <v>144</v>
      </c>
      <c r="K15" s="221" t="s">
        <v>145</v>
      </c>
    </row>
    <row r="16" spans="3:14" ht="37.5" customHeight="1" x14ac:dyDescent="0.25">
      <c r="D16" s="266"/>
      <c r="E16" s="126" t="s">
        <v>130</v>
      </c>
      <c r="F16" s="141" t="s">
        <v>332</v>
      </c>
      <c r="G16" s="141" t="s">
        <v>292</v>
      </c>
      <c r="H16" s="138" t="s">
        <v>241</v>
      </c>
      <c r="I16" s="140" t="s">
        <v>337</v>
      </c>
      <c r="J16" s="139">
        <v>44454</v>
      </c>
      <c r="K16" s="130">
        <v>10</v>
      </c>
    </row>
    <row r="17" spans="4:11" ht="33" customHeight="1" x14ac:dyDescent="0.25">
      <c r="D17" s="266"/>
      <c r="E17" s="126" t="s">
        <v>131</v>
      </c>
      <c r="F17" s="141" t="s">
        <v>333</v>
      </c>
      <c r="G17" s="141" t="s">
        <v>292</v>
      </c>
      <c r="H17" s="138" t="s">
        <v>238</v>
      </c>
      <c r="I17" s="140"/>
      <c r="J17" s="139">
        <v>44459</v>
      </c>
      <c r="K17" s="130">
        <v>20</v>
      </c>
    </row>
    <row r="18" spans="4:11" ht="33.75" customHeight="1" x14ac:dyDescent="0.25">
      <c r="D18" s="266"/>
      <c r="E18" s="126" t="s">
        <v>132</v>
      </c>
      <c r="F18" s="141" t="s">
        <v>335</v>
      </c>
      <c r="G18" s="141" t="s">
        <v>292</v>
      </c>
      <c r="H18" s="138" t="s">
        <v>238</v>
      </c>
      <c r="I18" s="140"/>
      <c r="J18" s="139">
        <v>44464</v>
      </c>
      <c r="K18" s="130">
        <v>40</v>
      </c>
    </row>
    <row r="19" spans="4:11" ht="35.25" customHeight="1" x14ac:dyDescent="0.25">
      <c r="D19" s="266"/>
      <c r="E19" s="126" t="s">
        <v>133</v>
      </c>
      <c r="F19" s="141" t="s">
        <v>334</v>
      </c>
      <c r="G19" s="141" t="s">
        <v>292</v>
      </c>
      <c r="H19" s="138" t="s">
        <v>238</v>
      </c>
      <c r="I19" s="140"/>
      <c r="J19" s="139">
        <v>44464</v>
      </c>
      <c r="K19" s="130">
        <v>10</v>
      </c>
    </row>
    <row r="20" spans="4:11" ht="36" customHeight="1" x14ac:dyDescent="0.25">
      <c r="D20" s="266"/>
      <c r="E20" s="126" t="s">
        <v>134</v>
      </c>
      <c r="F20" s="141" t="s">
        <v>336</v>
      </c>
      <c r="G20" s="141" t="s">
        <v>292</v>
      </c>
      <c r="H20" s="138" t="s">
        <v>238</v>
      </c>
      <c r="I20" s="140"/>
      <c r="J20" s="139">
        <v>44469</v>
      </c>
      <c r="K20" s="130">
        <v>20</v>
      </c>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c r="J24" s="129"/>
      <c r="K24" s="131">
        <f t="shared" ref="K24:K26" si="0">IF(AND(I24&gt;0,K16&gt;0),(I24*K16),0)</f>
        <v>0</v>
      </c>
    </row>
    <row r="25" spans="4:11" ht="33.75" customHeight="1" x14ac:dyDescent="0.25">
      <c r="D25" s="266"/>
      <c r="E25" s="126" t="s">
        <v>131</v>
      </c>
      <c r="F25" s="99"/>
      <c r="G25" s="101"/>
      <c r="H25" s="100"/>
      <c r="I25" s="132"/>
      <c r="J25" s="129"/>
      <c r="K25" s="131">
        <f t="shared" si="0"/>
        <v>0</v>
      </c>
    </row>
    <row r="26" spans="4:11" ht="33.75" customHeight="1" x14ac:dyDescent="0.25">
      <c r="D26" s="266"/>
      <c r="E26" s="126" t="s">
        <v>132</v>
      </c>
      <c r="F26" s="99"/>
      <c r="G26" s="101"/>
      <c r="H26" s="100"/>
      <c r="I26" s="132"/>
      <c r="J26" s="129"/>
      <c r="K26" s="131">
        <f t="shared" si="0"/>
        <v>0</v>
      </c>
    </row>
    <row r="27" spans="4:11" ht="49.5" customHeight="1" x14ac:dyDescent="0.25">
      <c r="D27" s="266"/>
      <c r="E27" s="126" t="s">
        <v>133</v>
      </c>
      <c r="F27" s="99"/>
      <c r="G27" s="101"/>
      <c r="H27" s="100"/>
      <c r="I27" s="132"/>
      <c r="J27" s="129"/>
      <c r="K27" s="131">
        <f>IF(AND(I27&gt;0,K19&gt;0),(I27*K19),0)</f>
        <v>0</v>
      </c>
    </row>
    <row r="28" spans="4:11" ht="43.5" customHeight="1" x14ac:dyDescent="0.25">
      <c r="D28" s="266"/>
      <c r="E28" s="126" t="s">
        <v>134</v>
      </c>
      <c r="F28" s="99"/>
      <c r="G28" s="101"/>
      <c r="H28" s="100"/>
      <c r="I28" s="132"/>
      <c r="J28" s="129"/>
      <c r="K28" s="131">
        <f>IF(AND(I28&gt;0,K20&gt;0),(I28*K20),0)</f>
        <v>0</v>
      </c>
    </row>
    <row r="29" spans="4:11" ht="36" customHeight="1" thickBot="1" x14ac:dyDescent="0.3">
      <c r="D29" s="269"/>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0866141732283472" right="0.70866141732283472" top="0.74803149606299213" bottom="0.74803149606299213" header="0.31496062992125984" footer="0.31496062992125984"/>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C5:N32"/>
  <sheetViews>
    <sheetView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271</v>
      </c>
      <c r="G12" s="261"/>
      <c r="H12" s="261"/>
      <c r="I12" s="261"/>
      <c r="J12" s="159" t="s">
        <v>164</v>
      </c>
      <c r="K12" s="204"/>
    </row>
    <row r="13" spans="3:14" customFormat="1" ht="39.950000000000003" customHeight="1" x14ac:dyDescent="0.35">
      <c r="D13" s="257" t="s">
        <v>170</v>
      </c>
      <c r="E13" s="258"/>
      <c r="F13" s="259" t="s">
        <v>268</v>
      </c>
      <c r="G13" s="259"/>
      <c r="H13" s="259"/>
      <c r="I13" s="259"/>
      <c r="J13" s="169" t="s">
        <v>175</v>
      </c>
      <c r="K13" s="201" t="e">
        <f>AVERAGE(K10:K12)</f>
        <v>#DIV/0!</v>
      </c>
    </row>
    <row r="14" spans="3:14" customFormat="1" ht="59.25" customHeight="1" thickBot="1" x14ac:dyDescent="0.3">
      <c r="D14" s="244" t="s">
        <v>166</v>
      </c>
      <c r="E14" s="245"/>
      <c r="F14" s="270" t="s">
        <v>281</v>
      </c>
      <c r="G14" s="270"/>
      <c r="H14" s="208" t="s">
        <v>180</v>
      </c>
      <c r="I14" s="217" t="s">
        <v>291</v>
      </c>
      <c r="J14" s="212" t="s">
        <v>176</v>
      </c>
      <c r="K14" s="213">
        <v>1</v>
      </c>
    </row>
    <row r="15" spans="3:14" ht="76.5" customHeight="1" x14ac:dyDescent="0.25">
      <c r="D15" s="265" t="s">
        <v>128</v>
      </c>
      <c r="E15" s="268" t="s">
        <v>142</v>
      </c>
      <c r="F15" s="268"/>
      <c r="G15" s="218" t="s">
        <v>171</v>
      </c>
      <c r="H15" s="218" t="s">
        <v>143</v>
      </c>
      <c r="I15" s="218" t="s">
        <v>153</v>
      </c>
      <c r="J15" s="218" t="s">
        <v>144</v>
      </c>
      <c r="K15" s="218" t="s">
        <v>145</v>
      </c>
    </row>
    <row r="16" spans="3:14" ht="50.25" customHeight="1" x14ac:dyDescent="0.25">
      <c r="D16" s="266"/>
      <c r="E16" s="126" t="s">
        <v>130</v>
      </c>
      <c r="F16" s="141" t="s">
        <v>270</v>
      </c>
      <c r="G16" s="141" t="s">
        <v>269</v>
      </c>
      <c r="H16" s="138" t="s">
        <v>238</v>
      </c>
      <c r="I16" s="140"/>
      <c r="J16" s="139">
        <v>44211</v>
      </c>
      <c r="K16" s="130">
        <v>30</v>
      </c>
    </row>
    <row r="17" spans="4:11" ht="94.5" x14ac:dyDescent="0.25">
      <c r="D17" s="266"/>
      <c r="E17" s="126" t="s">
        <v>131</v>
      </c>
      <c r="F17" s="141" t="s">
        <v>282</v>
      </c>
      <c r="G17" s="141" t="s">
        <v>269</v>
      </c>
      <c r="H17" s="138" t="s">
        <v>238</v>
      </c>
      <c r="I17" s="140"/>
      <c r="J17" s="139">
        <v>44227</v>
      </c>
      <c r="K17" s="130">
        <v>50</v>
      </c>
    </row>
    <row r="18" spans="4:11" ht="33.75" customHeight="1" x14ac:dyDescent="0.25">
      <c r="D18" s="266"/>
      <c r="E18" s="126" t="s">
        <v>132</v>
      </c>
      <c r="F18" s="141" t="s">
        <v>283</v>
      </c>
      <c r="G18" s="141" t="s">
        <v>269</v>
      </c>
      <c r="H18" s="138" t="s">
        <v>238</v>
      </c>
      <c r="I18" s="140"/>
      <c r="J18" s="139">
        <v>44227</v>
      </c>
      <c r="K18" s="130">
        <v>20</v>
      </c>
    </row>
    <row r="19" spans="4:11" ht="65.25" customHeight="1" x14ac:dyDescent="0.25">
      <c r="D19" s="266"/>
      <c r="E19" s="126" t="s">
        <v>133</v>
      </c>
      <c r="F19" s="141"/>
      <c r="G19" s="141"/>
      <c r="H19" s="138"/>
      <c r="I19" s="140"/>
      <c r="J19" s="139"/>
      <c r="K19" s="130"/>
    </row>
    <row r="20" spans="4:11" ht="36" customHeight="1" x14ac:dyDescent="0.25">
      <c r="D20" s="266"/>
      <c r="E20" s="126" t="s">
        <v>134</v>
      </c>
      <c r="F20" s="141"/>
      <c r="G20" s="141"/>
      <c r="H20" s="138"/>
      <c r="I20" s="140"/>
      <c r="J20" s="139"/>
      <c r="K20" s="130"/>
    </row>
    <row r="21" spans="4:11" ht="36" customHeight="1" x14ac:dyDescent="0.25">
      <c r="D21" s="266"/>
      <c r="E21" s="126" t="s">
        <v>284</v>
      </c>
      <c r="F21" s="141"/>
      <c r="G21" s="141"/>
      <c r="H21" s="138"/>
      <c r="I21" s="140"/>
      <c r="J21" s="139"/>
      <c r="K21" s="219"/>
    </row>
    <row r="22" spans="4:11" ht="36" customHeight="1" thickBot="1" x14ac:dyDescent="0.3">
      <c r="D22" s="267"/>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5" t="s">
        <v>129</v>
      </c>
      <c r="E24" s="154" t="s">
        <v>147</v>
      </c>
      <c r="F24" s="150"/>
      <c r="G24" s="150"/>
      <c r="H24" s="150"/>
      <c r="I24" s="151" t="s">
        <v>148</v>
      </c>
      <c r="J24" s="152" t="s">
        <v>154</v>
      </c>
      <c r="K24" s="153"/>
    </row>
    <row r="25" spans="4:11" ht="46.5" customHeight="1" x14ac:dyDescent="0.25">
      <c r="D25" s="266"/>
      <c r="E25" s="126" t="s">
        <v>130</v>
      </c>
      <c r="F25" s="99"/>
      <c r="G25" s="101"/>
      <c r="H25" s="100"/>
      <c r="I25" s="132">
        <v>0.5</v>
      </c>
      <c r="J25" s="129"/>
      <c r="K25" s="131">
        <f>IF(AND(I25&gt;0,K16&gt;0),(I25*K16),0)</f>
        <v>15</v>
      </c>
    </row>
    <row r="26" spans="4:11" ht="33.75" customHeight="1" x14ac:dyDescent="0.25">
      <c r="D26" s="266"/>
      <c r="E26" s="126" t="s">
        <v>131</v>
      </c>
      <c r="F26" s="99"/>
      <c r="G26" s="101"/>
      <c r="H26" s="100"/>
      <c r="I26" s="132">
        <v>1</v>
      </c>
      <c r="J26" s="129"/>
      <c r="K26" s="131">
        <f>IF(AND(I26&gt;0,K17&gt;0),(I26*K17),0)</f>
        <v>50</v>
      </c>
    </row>
    <row r="27" spans="4:11" ht="33.75" customHeight="1" x14ac:dyDescent="0.25">
      <c r="D27" s="266"/>
      <c r="E27" s="126" t="s">
        <v>132</v>
      </c>
      <c r="F27" s="99"/>
      <c r="G27" s="101"/>
      <c r="H27" s="100"/>
      <c r="I27" s="132">
        <v>0.2</v>
      </c>
      <c r="J27" s="129"/>
      <c r="K27" s="131">
        <f>IF(AND(I27&gt;0,K18&gt;0),(I27*K18),0)</f>
        <v>4</v>
      </c>
    </row>
    <row r="28" spans="4:11" ht="49.5" customHeight="1" x14ac:dyDescent="0.25">
      <c r="D28" s="266"/>
      <c r="E28" s="126" t="s">
        <v>133</v>
      </c>
      <c r="F28" s="99"/>
      <c r="G28" s="101"/>
      <c r="H28" s="100"/>
      <c r="I28" s="132">
        <v>0</v>
      </c>
      <c r="J28" s="129"/>
      <c r="K28" s="131">
        <f>IF(AND(I28&gt;0,K19&gt;0),(I28*K19),0)</f>
        <v>0</v>
      </c>
    </row>
    <row r="29" spans="4:11" ht="43.5" customHeight="1" x14ac:dyDescent="0.25">
      <c r="D29" s="266"/>
      <c r="E29" s="126" t="s">
        <v>134</v>
      </c>
      <c r="F29" s="99"/>
      <c r="G29" s="101"/>
      <c r="H29" s="100"/>
      <c r="I29" s="132">
        <v>0</v>
      </c>
      <c r="J29" s="129"/>
      <c r="K29" s="131">
        <f>IF(AND(I29&gt;0,K20&gt;0),(I29*K20),0)</f>
        <v>0</v>
      </c>
    </row>
    <row r="30" spans="4:11" ht="36" customHeight="1" thickBot="1" x14ac:dyDescent="0.3">
      <c r="D30" s="269"/>
      <c r="E30" s="145"/>
      <c r="F30" s="146"/>
      <c r="G30" s="146"/>
      <c r="H30" s="146"/>
      <c r="I30" s="148" t="s">
        <v>157</v>
      </c>
      <c r="J30" s="155"/>
      <c r="K30" s="156">
        <f>SUM(K25:K29)</f>
        <v>69</v>
      </c>
    </row>
    <row r="31" spans="4:11" ht="16.5" customHeight="1" thickBot="1" x14ac:dyDescent="0.3">
      <c r="D31" s="165"/>
      <c r="E31" s="161"/>
      <c r="F31" s="161"/>
      <c r="G31" s="161"/>
      <c r="H31" s="161"/>
      <c r="I31" s="166"/>
      <c r="J31" s="167"/>
      <c r="K31" s="168"/>
    </row>
    <row r="32" spans="4:11" ht="84" customHeight="1" x14ac:dyDescent="0.25">
      <c r="D32" s="197" t="s">
        <v>135</v>
      </c>
      <c r="E32" s="196" t="s">
        <v>178</v>
      </c>
      <c r="F32" s="262"/>
      <c r="G32" s="263"/>
      <c r="H32" s="264"/>
      <c r="I32" s="260" t="s">
        <v>155</v>
      </c>
      <c r="J32" s="260"/>
      <c r="K32" s="158">
        <f>K30/100*K14</f>
        <v>0.69</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honeticPr fontId="53" type="noConversion"/>
  <pageMargins left="0.70866141732283472" right="0.70866141732283472" top="0.74803149606299213" bottom="0.74803149606299213" header="0.31496062992125984" footer="0.31496062992125984"/>
  <pageSetup paperSize="9" scale="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41" t="s">
        <v>168</v>
      </c>
      <c r="G8" s="242"/>
      <c r="H8" s="242"/>
      <c r="I8" s="242"/>
      <c r="J8" s="242"/>
      <c r="K8" s="243"/>
      <c r="N8" s="112"/>
    </row>
    <row r="9" spans="3:14" ht="31.5" x14ac:dyDescent="0.25">
      <c r="D9" s="251" t="s">
        <v>158</v>
      </c>
      <c r="E9" s="252"/>
      <c r="F9" s="253" t="s">
        <v>186</v>
      </c>
      <c r="G9" s="253"/>
      <c r="H9" s="253"/>
      <c r="I9" s="254"/>
      <c r="J9" s="249" t="s">
        <v>174</v>
      </c>
      <c r="K9" s="250"/>
      <c r="N9" s="112"/>
    </row>
    <row r="10" spans="3:14" ht="45" customHeight="1" x14ac:dyDescent="0.25">
      <c r="D10" s="246" t="s">
        <v>127</v>
      </c>
      <c r="E10" s="247"/>
      <c r="F10" s="248" t="s">
        <v>183</v>
      </c>
      <c r="G10" s="248"/>
      <c r="H10" s="248"/>
      <c r="I10" s="248"/>
      <c r="J10" s="159" t="s">
        <v>162</v>
      </c>
      <c r="K10" s="202"/>
      <c r="N10" s="112"/>
    </row>
    <row r="11" spans="3:14" ht="42" customHeight="1" x14ac:dyDescent="0.25">
      <c r="D11" s="255" t="s">
        <v>179</v>
      </c>
      <c r="E11" s="256"/>
      <c r="F11" s="259" t="s">
        <v>184</v>
      </c>
      <c r="G11" s="259"/>
      <c r="H11" s="259"/>
      <c r="I11" s="259"/>
      <c r="J11" s="159" t="s">
        <v>163</v>
      </c>
      <c r="K11" s="203"/>
      <c r="N11" s="112"/>
    </row>
    <row r="12" spans="3:14" customFormat="1" ht="51" customHeight="1" x14ac:dyDescent="0.25">
      <c r="D12" s="255" t="s">
        <v>169</v>
      </c>
      <c r="E12" s="256"/>
      <c r="F12" s="261" t="s">
        <v>293</v>
      </c>
      <c r="G12" s="261"/>
      <c r="H12" s="261"/>
      <c r="I12" s="261"/>
      <c r="J12" s="159" t="s">
        <v>164</v>
      </c>
      <c r="K12" s="204"/>
    </row>
    <row r="13" spans="3:14" customFormat="1" ht="39.950000000000003" customHeight="1" x14ac:dyDescent="0.35">
      <c r="D13" s="257" t="s">
        <v>170</v>
      </c>
      <c r="E13" s="258"/>
      <c r="F13" s="259" t="s">
        <v>268</v>
      </c>
      <c r="G13" s="259"/>
      <c r="H13" s="259"/>
      <c r="I13" s="259"/>
      <c r="J13" s="169" t="s">
        <v>175</v>
      </c>
      <c r="K13" s="201" t="e">
        <f>AVERAGE(K10:K12)</f>
        <v>#DIV/0!</v>
      </c>
    </row>
    <row r="14" spans="3:14" customFormat="1" ht="59.25" customHeight="1" thickBot="1" x14ac:dyDescent="0.3">
      <c r="D14" s="244" t="s">
        <v>166</v>
      </c>
      <c r="E14" s="245"/>
      <c r="F14" s="270" t="s">
        <v>308</v>
      </c>
      <c r="G14" s="270"/>
      <c r="H14" s="208" t="s">
        <v>180</v>
      </c>
      <c r="I14" s="217" t="s">
        <v>291</v>
      </c>
      <c r="J14" s="212" t="s">
        <v>176</v>
      </c>
      <c r="K14" s="213">
        <v>1</v>
      </c>
    </row>
    <row r="15" spans="3:14" ht="76.5" customHeight="1" x14ac:dyDescent="0.25">
      <c r="D15" s="265" t="s">
        <v>128</v>
      </c>
      <c r="E15" s="268" t="s">
        <v>142</v>
      </c>
      <c r="F15" s="268"/>
      <c r="G15" s="218" t="s">
        <v>171</v>
      </c>
      <c r="H15" s="218" t="s">
        <v>143</v>
      </c>
      <c r="I15" s="218" t="s">
        <v>153</v>
      </c>
      <c r="J15" s="218" t="s">
        <v>144</v>
      </c>
      <c r="K15" s="218" t="s">
        <v>145</v>
      </c>
    </row>
    <row r="16" spans="3:14" ht="63" x14ac:dyDescent="0.25">
      <c r="D16" s="266"/>
      <c r="E16" s="126" t="s">
        <v>130</v>
      </c>
      <c r="F16" s="141" t="s">
        <v>285</v>
      </c>
      <c r="G16" s="141" t="s">
        <v>287</v>
      </c>
      <c r="H16" s="138" t="s">
        <v>238</v>
      </c>
      <c r="I16" s="140"/>
      <c r="J16" s="139">
        <v>44469</v>
      </c>
      <c r="K16" s="130">
        <v>30</v>
      </c>
    </row>
    <row r="17" spans="4:11" ht="37.5" x14ac:dyDescent="0.25">
      <c r="D17" s="266"/>
      <c r="E17" s="126" t="s">
        <v>131</v>
      </c>
      <c r="F17" s="141" t="s">
        <v>286</v>
      </c>
      <c r="G17" s="141" t="s">
        <v>287</v>
      </c>
      <c r="H17" s="138" t="s">
        <v>241</v>
      </c>
      <c r="I17" s="140" t="s">
        <v>298</v>
      </c>
      <c r="J17" s="139">
        <v>44500</v>
      </c>
      <c r="K17" s="130">
        <v>30</v>
      </c>
    </row>
    <row r="18" spans="4:11" ht="37.5" x14ac:dyDescent="0.25">
      <c r="D18" s="266"/>
      <c r="E18" s="126" t="s">
        <v>132</v>
      </c>
      <c r="F18" s="141" t="s">
        <v>288</v>
      </c>
      <c r="G18" s="141" t="s">
        <v>287</v>
      </c>
      <c r="H18" s="138" t="s">
        <v>241</v>
      </c>
      <c r="I18" s="140" t="s">
        <v>298</v>
      </c>
      <c r="J18" s="139">
        <v>44530</v>
      </c>
      <c r="K18" s="130">
        <v>10</v>
      </c>
    </row>
    <row r="19" spans="4:11" ht="35.25" customHeight="1" x14ac:dyDescent="0.25">
      <c r="D19" s="266"/>
      <c r="E19" s="126" t="s">
        <v>133</v>
      </c>
      <c r="F19" s="141" t="s">
        <v>289</v>
      </c>
      <c r="G19" s="141" t="s">
        <v>287</v>
      </c>
      <c r="H19" s="138" t="s">
        <v>241</v>
      </c>
      <c r="I19" s="140" t="s">
        <v>298</v>
      </c>
      <c r="J19" s="139">
        <v>44561</v>
      </c>
      <c r="K19" s="130">
        <v>20</v>
      </c>
    </row>
    <row r="20" spans="4:11" ht="36" customHeight="1" x14ac:dyDescent="0.25">
      <c r="D20" s="266"/>
      <c r="E20" s="126" t="s">
        <v>134</v>
      </c>
      <c r="F20" s="141" t="s">
        <v>290</v>
      </c>
      <c r="G20" s="141" t="s">
        <v>287</v>
      </c>
      <c r="H20" s="138" t="s">
        <v>241</v>
      </c>
      <c r="I20" s="140" t="s">
        <v>298</v>
      </c>
      <c r="J20" s="139">
        <v>44561</v>
      </c>
      <c r="K20" s="130">
        <v>10</v>
      </c>
    </row>
    <row r="21" spans="4:11" ht="36" customHeight="1" thickBot="1" x14ac:dyDescent="0.3">
      <c r="D21" s="267"/>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5" t="s">
        <v>129</v>
      </c>
      <c r="E23" s="154" t="s">
        <v>147</v>
      </c>
      <c r="F23" s="150"/>
      <c r="G23" s="150"/>
      <c r="H23" s="150"/>
      <c r="I23" s="151" t="s">
        <v>148</v>
      </c>
      <c r="J23" s="152" t="s">
        <v>154</v>
      </c>
      <c r="K23" s="153"/>
    </row>
    <row r="24" spans="4:11" ht="46.5" customHeight="1" x14ac:dyDescent="0.25">
      <c r="D24" s="266"/>
      <c r="E24" s="126" t="s">
        <v>130</v>
      </c>
      <c r="F24" s="99"/>
      <c r="G24" s="101"/>
      <c r="H24" s="100"/>
      <c r="I24" s="132">
        <v>0.5</v>
      </c>
      <c r="J24" s="129"/>
      <c r="K24" s="131">
        <f>IF(AND(I24&gt;0,K16&gt;0),(I24*K16),0)</f>
        <v>15</v>
      </c>
    </row>
    <row r="25" spans="4:11" ht="33.75" customHeight="1" x14ac:dyDescent="0.25">
      <c r="D25" s="266"/>
      <c r="E25" s="126" t="s">
        <v>131</v>
      </c>
      <c r="F25" s="99"/>
      <c r="G25" s="101"/>
      <c r="H25" s="100"/>
      <c r="I25" s="132">
        <v>1</v>
      </c>
      <c r="J25" s="129"/>
      <c r="K25" s="131">
        <f>IF(AND(I25&gt;0,K17&gt;0),(I25*K17),0)</f>
        <v>30</v>
      </c>
    </row>
    <row r="26" spans="4:11" ht="33.75" customHeight="1" x14ac:dyDescent="0.25">
      <c r="D26" s="266"/>
      <c r="E26" s="126" t="s">
        <v>132</v>
      </c>
      <c r="F26" s="99"/>
      <c r="G26" s="101"/>
      <c r="H26" s="100"/>
      <c r="I26" s="132">
        <v>0.2</v>
      </c>
      <c r="J26" s="129"/>
      <c r="K26" s="131">
        <f>IF(AND(I26&gt;0,K18&gt;0),(I26*K18),0)</f>
        <v>2</v>
      </c>
    </row>
    <row r="27" spans="4:11" ht="49.5" customHeight="1" x14ac:dyDescent="0.25">
      <c r="D27" s="266"/>
      <c r="E27" s="126" t="s">
        <v>133</v>
      </c>
      <c r="F27" s="99"/>
      <c r="G27" s="101"/>
      <c r="H27" s="100"/>
      <c r="I27" s="132">
        <v>0</v>
      </c>
      <c r="J27" s="129"/>
      <c r="K27" s="131">
        <f>IF(AND(I27&gt;0,K19&gt;0),(I27*K19),0)</f>
        <v>0</v>
      </c>
    </row>
    <row r="28" spans="4:11" ht="43.5" customHeight="1" x14ac:dyDescent="0.25">
      <c r="D28" s="266"/>
      <c r="E28" s="126" t="s">
        <v>134</v>
      </c>
      <c r="F28" s="99"/>
      <c r="G28" s="101"/>
      <c r="H28" s="100"/>
      <c r="I28" s="132">
        <v>0</v>
      </c>
      <c r="J28" s="129"/>
      <c r="K28" s="131">
        <f>IF(AND(I28&gt;0,K20&gt;0),(I28*K20),0)</f>
        <v>0</v>
      </c>
    </row>
    <row r="29" spans="4:11" ht="36" customHeight="1" thickBot="1" x14ac:dyDescent="0.3">
      <c r="D29" s="269"/>
      <c r="E29" s="145"/>
      <c r="F29" s="146"/>
      <c r="G29" s="146"/>
      <c r="H29" s="146"/>
      <c r="I29" s="148" t="s">
        <v>157</v>
      </c>
      <c r="J29" s="155"/>
      <c r="K29" s="156">
        <f>SUM(K24:K28)</f>
        <v>47</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62"/>
      <c r="G31" s="263"/>
      <c r="H31" s="264"/>
      <c r="I31" s="260" t="s">
        <v>155</v>
      </c>
      <c r="J31" s="260"/>
      <c r="K31" s="158">
        <f>K29/100*K14</f>
        <v>0.47</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17</vt:i4>
      </vt:variant>
    </vt:vector>
  </HeadingPairs>
  <TitlesOfParts>
    <vt:vector size="44" baseType="lpstr">
      <vt:lpstr>DIRIGENTI_OLD</vt:lpstr>
      <vt:lpstr>Foglio2</vt:lpstr>
      <vt:lpstr>PERFORMANCE_DIRIGENTI</vt:lpstr>
      <vt:lpstr>1.1.1 Utenze</vt:lpstr>
      <vt:lpstr>1.1.3 Tesoreria</vt:lpstr>
      <vt:lpstr>1.1.6 Riassetto societario</vt:lpstr>
      <vt:lpstr>1.1.6 Nuovo-Consolidato</vt:lpstr>
      <vt:lpstr>1.2.1 Supporto uff. tributi</vt:lpstr>
      <vt:lpstr>1.2.2 Unificazione bd</vt:lpstr>
      <vt:lpstr>1.2.3 Canone unico</vt:lpstr>
      <vt:lpstr>1.2.4 Sportello virtuale</vt:lpstr>
      <vt:lpstr>2.2.4 PagoPA</vt:lpstr>
      <vt:lpstr>COL.1 Responsabili spesa</vt:lpstr>
      <vt:lpstr>COL.2 Certificazioni</vt:lpstr>
      <vt:lpstr>COL.3 PCC</vt:lpstr>
      <vt:lpstr>COL.4 Iva</vt:lpstr>
      <vt:lpstr>COL.5 Personale</vt:lpstr>
      <vt:lpstr>COL.6 Cassa Vincolata</vt:lpstr>
      <vt:lpstr>COL. 6 Rev-Provv.tributi</vt:lpstr>
      <vt:lpstr>COL.7 Agenti contabili</vt:lpstr>
      <vt:lpstr>COL.8 Archivio</vt:lpstr>
      <vt:lpstr>COL.9 DUP</vt:lpstr>
      <vt:lpstr>COL. 10-Nuova-CCP</vt:lpstr>
      <vt:lpstr>COL. 11-Nuova-Imu aree edificab</vt:lpstr>
      <vt:lpstr>Foglio1</vt:lpstr>
      <vt:lpstr>COMPARTO_PO-AP</vt:lpstr>
      <vt:lpstr>CATEGORIA_D</vt:lpstr>
      <vt:lpstr>'1.1.1 Utenze'!Area_stampa</vt:lpstr>
      <vt:lpstr>CATEGORIA_D!Area_stampa</vt:lpstr>
      <vt:lpstr>'COL. 10-Nuova-CCP'!Area_stampa</vt:lpstr>
      <vt:lpstr>'COL. 11-Nuova-Imu aree edificab'!Area_stampa</vt:lpstr>
      <vt:lpstr>'COL. 6 Rev-Provv.tributi'!Area_stampa</vt:lpstr>
      <vt:lpstr>'COL.1 Responsabili spesa'!Area_stampa</vt:lpstr>
      <vt:lpstr>'COL.2 Certificazioni'!Area_stampa</vt:lpstr>
      <vt:lpstr>'COL.3 PCC'!Area_stampa</vt:lpstr>
      <vt:lpstr>'COL.4 Iva'!Area_stampa</vt:lpstr>
      <vt:lpstr>'COL.5 Personale'!Area_stampa</vt:lpstr>
      <vt:lpstr>'COL.6 Cassa Vincolata'!Area_stampa</vt:lpstr>
      <vt:lpstr>'COL.7 Agenti contabili'!Area_stampa</vt:lpstr>
      <vt:lpstr>'COL.8 Archivio'!Area_stampa</vt:lpstr>
      <vt:lpstr>'COL.9 DUP'!Area_stampa</vt:lpstr>
      <vt:lpstr>'COMPARTO_PO-AP'!Area_stampa</vt:lpstr>
      <vt:lpstr>DIRIGENTI_OLD!Area_stampa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2022-01-14T11:32:15Z</cp:lastPrinted>
  <dcterms:created xsi:type="dcterms:W3CDTF">2015-03-10T09:03:50Z</dcterms:created>
  <dcterms:modified xsi:type="dcterms:W3CDTF">2022-02-14T08:56:47Z</dcterms:modified>
</cp:coreProperties>
</file>